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65" windowWidth="14805" windowHeight="7950"/>
  </bookViews>
  <sheets>
    <sheet name="Calcule" sheetId="1" r:id="rId1"/>
    <sheet name="Verificare preturi" sheetId="2" r:id="rId2"/>
  </sheets>
  <definedNames>
    <definedName name="_xlnm.Print_Area" localSheetId="0">Calcule!$A$1:$O$343</definedName>
  </definedNames>
  <calcPr calcId="144525"/>
</workbook>
</file>

<file path=xl/calcChain.xml><?xml version="1.0" encoding="utf-8"?>
<calcChain xmlns="http://schemas.openxmlformats.org/spreadsheetml/2006/main">
  <c r="F338" i="1" l="1"/>
  <c r="F339" i="1" s="1"/>
  <c r="G338" i="1"/>
  <c r="G339" i="1" s="1"/>
  <c r="H338" i="1"/>
  <c r="I338" i="1"/>
  <c r="I339" i="1" s="1"/>
  <c r="J338" i="1"/>
  <c r="J339" i="1" s="1"/>
  <c r="H339" i="1"/>
  <c r="K339" i="1" l="1"/>
  <c r="K338" i="1"/>
  <c r="C13" i="2"/>
  <c r="U335" i="1"/>
  <c r="B9" i="2" s="1"/>
  <c r="E9" i="2" s="1"/>
  <c r="T335" i="1"/>
  <c r="B12" i="2" s="1"/>
  <c r="E12" i="2" s="1"/>
  <c r="S335" i="1"/>
  <c r="B11" i="2" s="1"/>
  <c r="E11" i="2" s="1"/>
  <c r="R335" i="1"/>
  <c r="B10" i="2" s="1"/>
  <c r="E10" i="2" s="1"/>
  <c r="N284" i="1"/>
  <c r="O284" i="1" s="1"/>
  <c r="M335" i="1"/>
  <c r="N9" i="1"/>
  <c r="O9" i="1" s="1"/>
  <c r="N10" i="1"/>
  <c r="O10" i="1" s="1"/>
  <c r="N11" i="1"/>
  <c r="O11" i="1" s="1"/>
  <c r="N12" i="1"/>
  <c r="O12" i="1" s="1"/>
  <c r="N13" i="1"/>
  <c r="O13" i="1" s="1"/>
  <c r="N14" i="1"/>
  <c r="O14" i="1" s="1"/>
  <c r="N15" i="1"/>
  <c r="O15" i="1" s="1"/>
  <c r="N16" i="1"/>
  <c r="O16" i="1" s="1"/>
  <c r="N17" i="1"/>
  <c r="O17" i="1" s="1"/>
  <c r="N18" i="1"/>
  <c r="O18" i="1" s="1"/>
  <c r="N19" i="1"/>
  <c r="O19" i="1" s="1"/>
  <c r="N20" i="1"/>
  <c r="O20" i="1" s="1"/>
  <c r="N21" i="1"/>
  <c r="O21" i="1" s="1"/>
  <c r="N22" i="1"/>
  <c r="O22" i="1" s="1"/>
  <c r="N23" i="1"/>
  <c r="O23" i="1" s="1"/>
  <c r="N24" i="1"/>
  <c r="O24" i="1" s="1"/>
  <c r="N25" i="1"/>
  <c r="O25" i="1" s="1"/>
  <c r="N26" i="1"/>
  <c r="O26" i="1"/>
  <c r="N27" i="1"/>
  <c r="O27" i="1" s="1"/>
  <c r="N28" i="1"/>
  <c r="O28" i="1" s="1"/>
  <c r="N29" i="1"/>
  <c r="O29" i="1" s="1"/>
  <c r="N30" i="1"/>
  <c r="O30" i="1" s="1"/>
  <c r="N31" i="1"/>
  <c r="O31" i="1" s="1"/>
  <c r="N32" i="1"/>
  <c r="O32" i="1" s="1"/>
  <c r="N33" i="1"/>
  <c r="O33" i="1" s="1"/>
  <c r="N34" i="1"/>
  <c r="O34" i="1" s="1"/>
  <c r="N35" i="1"/>
  <c r="O35" i="1" s="1"/>
  <c r="N36" i="1"/>
  <c r="O36" i="1" s="1"/>
  <c r="N37" i="1"/>
  <c r="O37" i="1" s="1"/>
  <c r="N38" i="1"/>
  <c r="O38" i="1" s="1"/>
  <c r="N39" i="1"/>
  <c r="O39" i="1" s="1"/>
  <c r="N40" i="1"/>
  <c r="O40" i="1" s="1"/>
  <c r="N41" i="1"/>
  <c r="O41" i="1" s="1"/>
  <c r="N42" i="1"/>
  <c r="O42" i="1" s="1"/>
  <c r="N43" i="1"/>
  <c r="O43" i="1" s="1"/>
  <c r="N44" i="1"/>
  <c r="O44" i="1" s="1"/>
  <c r="N45" i="1"/>
  <c r="O45" i="1" s="1"/>
  <c r="N46" i="1"/>
  <c r="O46" i="1" s="1"/>
  <c r="N47" i="1"/>
  <c r="O47" i="1" s="1"/>
  <c r="N48" i="1"/>
  <c r="O48" i="1" s="1"/>
  <c r="N49" i="1"/>
  <c r="O49" i="1" s="1"/>
  <c r="N50" i="1"/>
  <c r="O50" i="1" s="1"/>
  <c r="N51" i="1"/>
  <c r="O51" i="1" s="1"/>
  <c r="N52" i="1"/>
  <c r="O52" i="1" s="1"/>
  <c r="N53" i="1"/>
  <c r="O53" i="1" s="1"/>
  <c r="N54" i="1"/>
  <c r="O54" i="1" s="1"/>
  <c r="N55" i="1"/>
  <c r="O55" i="1" s="1"/>
  <c r="N56" i="1"/>
  <c r="O56" i="1" s="1"/>
  <c r="N57" i="1"/>
  <c r="O57" i="1" s="1"/>
  <c r="N58" i="1"/>
  <c r="O58" i="1" s="1"/>
  <c r="N59" i="1"/>
  <c r="O59" i="1" s="1"/>
  <c r="N60" i="1"/>
  <c r="O60" i="1" s="1"/>
  <c r="N61" i="1"/>
  <c r="O61" i="1" s="1"/>
  <c r="N62" i="1"/>
  <c r="O62" i="1" s="1"/>
  <c r="N63" i="1"/>
  <c r="O63" i="1" s="1"/>
  <c r="N64" i="1"/>
  <c r="O64" i="1" s="1"/>
  <c r="N65" i="1"/>
  <c r="O65" i="1" s="1"/>
  <c r="N66" i="1"/>
  <c r="O66" i="1" s="1"/>
  <c r="N67" i="1"/>
  <c r="O67" i="1" s="1"/>
  <c r="N68" i="1"/>
  <c r="O68" i="1" s="1"/>
  <c r="N69" i="1"/>
  <c r="O69" i="1" s="1"/>
  <c r="N70" i="1"/>
  <c r="O70" i="1" s="1"/>
  <c r="N71" i="1"/>
  <c r="O71" i="1" s="1"/>
  <c r="N72" i="1"/>
  <c r="O72" i="1" s="1"/>
  <c r="N73" i="1"/>
  <c r="O73" i="1" s="1"/>
  <c r="N74" i="1"/>
  <c r="O74" i="1" s="1"/>
  <c r="N75" i="1"/>
  <c r="O75" i="1" s="1"/>
  <c r="N76" i="1"/>
  <c r="O76" i="1" s="1"/>
  <c r="N77" i="1"/>
  <c r="O77" i="1" s="1"/>
  <c r="N78" i="1"/>
  <c r="O78" i="1" s="1"/>
  <c r="N79" i="1"/>
  <c r="O79" i="1" s="1"/>
  <c r="N80" i="1"/>
  <c r="O80" i="1" s="1"/>
  <c r="N81" i="1"/>
  <c r="O81" i="1" s="1"/>
  <c r="N82" i="1"/>
  <c r="O82" i="1" s="1"/>
  <c r="N83" i="1"/>
  <c r="O83" i="1" s="1"/>
  <c r="N84" i="1"/>
  <c r="O84" i="1" s="1"/>
  <c r="N85" i="1"/>
  <c r="O85" i="1" s="1"/>
  <c r="N86" i="1"/>
  <c r="O86" i="1" s="1"/>
  <c r="N87" i="1"/>
  <c r="O87" i="1" s="1"/>
  <c r="N88" i="1"/>
  <c r="O88" i="1" s="1"/>
  <c r="N89" i="1"/>
  <c r="O89" i="1" s="1"/>
  <c r="N90" i="1"/>
  <c r="O90" i="1" s="1"/>
  <c r="N91" i="1"/>
  <c r="O91" i="1" s="1"/>
  <c r="N92" i="1"/>
  <c r="O92" i="1" s="1"/>
  <c r="N93" i="1"/>
  <c r="O93" i="1" s="1"/>
  <c r="N94" i="1"/>
  <c r="O94" i="1" s="1"/>
  <c r="N95" i="1"/>
  <c r="O95" i="1" s="1"/>
  <c r="N96" i="1"/>
  <c r="O96" i="1" s="1"/>
  <c r="N97" i="1"/>
  <c r="O97" i="1" s="1"/>
  <c r="N98" i="1"/>
  <c r="O98" i="1" s="1"/>
  <c r="N99" i="1"/>
  <c r="O99" i="1" s="1"/>
  <c r="N100" i="1"/>
  <c r="O100" i="1" s="1"/>
  <c r="N101" i="1"/>
  <c r="O101" i="1" s="1"/>
  <c r="N102" i="1"/>
  <c r="O102" i="1" s="1"/>
  <c r="N103" i="1"/>
  <c r="O103" i="1" s="1"/>
  <c r="N104" i="1"/>
  <c r="O104" i="1" s="1"/>
  <c r="N105" i="1"/>
  <c r="O105" i="1" s="1"/>
  <c r="N106" i="1"/>
  <c r="O106" i="1" s="1"/>
  <c r="N107" i="1"/>
  <c r="O107" i="1" s="1"/>
  <c r="N108" i="1"/>
  <c r="O108" i="1" s="1"/>
  <c r="N109" i="1"/>
  <c r="O109" i="1" s="1"/>
  <c r="N110" i="1"/>
  <c r="O110" i="1" s="1"/>
  <c r="N111" i="1"/>
  <c r="O111" i="1" s="1"/>
  <c r="N112" i="1"/>
  <c r="O112" i="1" s="1"/>
  <c r="N113" i="1"/>
  <c r="O113" i="1" s="1"/>
  <c r="N114" i="1"/>
  <c r="O114" i="1" s="1"/>
  <c r="N115" i="1"/>
  <c r="O115" i="1" s="1"/>
  <c r="N116" i="1"/>
  <c r="O116" i="1" s="1"/>
  <c r="N117" i="1"/>
  <c r="O117" i="1" s="1"/>
  <c r="N118" i="1"/>
  <c r="O118" i="1" s="1"/>
  <c r="N119" i="1"/>
  <c r="O119" i="1" s="1"/>
  <c r="N120" i="1"/>
  <c r="O120" i="1" s="1"/>
  <c r="N121" i="1"/>
  <c r="O121" i="1" s="1"/>
  <c r="N122" i="1"/>
  <c r="O122" i="1" s="1"/>
  <c r="N123" i="1"/>
  <c r="O123" i="1" s="1"/>
  <c r="N124" i="1"/>
  <c r="O124" i="1" s="1"/>
  <c r="N125" i="1"/>
  <c r="O125" i="1" s="1"/>
  <c r="N126" i="1"/>
  <c r="O126" i="1" s="1"/>
  <c r="N127" i="1"/>
  <c r="O127" i="1" s="1"/>
  <c r="N128" i="1"/>
  <c r="O128" i="1" s="1"/>
  <c r="N129" i="1"/>
  <c r="O129" i="1" s="1"/>
  <c r="N130" i="1"/>
  <c r="O130" i="1" s="1"/>
  <c r="N131" i="1"/>
  <c r="O131" i="1" s="1"/>
  <c r="N132" i="1"/>
  <c r="O132" i="1" s="1"/>
  <c r="N133" i="1"/>
  <c r="O133" i="1" s="1"/>
  <c r="N134" i="1"/>
  <c r="O134" i="1" s="1"/>
  <c r="N135" i="1"/>
  <c r="O135" i="1" s="1"/>
  <c r="N136" i="1"/>
  <c r="O136" i="1" s="1"/>
  <c r="N137" i="1"/>
  <c r="O137" i="1" s="1"/>
  <c r="N138" i="1"/>
  <c r="O138" i="1" s="1"/>
  <c r="N139" i="1"/>
  <c r="O139" i="1" s="1"/>
  <c r="N140" i="1"/>
  <c r="O140" i="1" s="1"/>
  <c r="N141" i="1"/>
  <c r="O141" i="1" s="1"/>
  <c r="N142" i="1"/>
  <c r="O142" i="1" s="1"/>
  <c r="N143" i="1"/>
  <c r="O143" i="1" s="1"/>
  <c r="N144" i="1"/>
  <c r="O144" i="1" s="1"/>
  <c r="N145" i="1"/>
  <c r="O145" i="1" s="1"/>
  <c r="N146" i="1"/>
  <c r="O146" i="1" s="1"/>
  <c r="N147" i="1"/>
  <c r="O147" i="1" s="1"/>
  <c r="N148" i="1"/>
  <c r="O148" i="1" s="1"/>
  <c r="N149" i="1"/>
  <c r="O149" i="1" s="1"/>
  <c r="N150" i="1"/>
  <c r="O150" i="1" s="1"/>
  <c r="N151" i="1"/>
  <c r="O151" i="1" s="1"/>
  <c r="N152" i="1"/>
  <c r="O152" i="1" s="1"/>
  <c r="N153" i="1"/>
  <c r="O153" i="1" s="1"/>
  <c r="N154" i="1"/>
  <c r="O154" i="1" s="1"/>
  <c r="N155" i="1"/>
  <c r="O155" i="1" s="1"/>
  <c r="N156" i="1"/>
  <c r="O156" i="1" s="1"/>
  <c r="N157" i="1"/>
  <c r="O157" i="1" s="1"/>
  <c r="N158" i="1"/>
  <c r="O158" i="1" s="1"/>
  <c r="N159" i="1"/>
  <c r="O159" i="1" s="1"/>
  <c r="N160" i="1"/>
  <c r="O160" i="1" s="1"/>
  <c r="N161" i="1"/>
  <c r="O161" i="1" s="1"/>
  <c r="N162" i="1"/>
  <c r="O162" i="1" s="1"/>
  <c r="N163" i="1"/>
  <c r="O163" i="1" s="1"/>
  <c r="N164" i="1"/>
  <c r="O164" i="1" s="1"/>
  <c r="N165" i="1"/>
  <c r="O165" i="1" s="1"/>
  <c r="N166" i="1"/>
  <c r="O166" i="1" s="1"/>
  <c r="N167" i="1"/>
  <c r="O167" i="1" s="1"/>
  <c r="N168" i="1"/>
  <c r="O168" i="1" s="1"/>
  <c r="N169" i="1"/>
  <c r="O169" i="1" s="1"/>
  <c r="N170" i="1"/>
  <c r="O170" i="1" s="1"/>
  <c r="N171" i="1"/>
  <c r="O171" i="1" s="1"/>
  <c r="N172" i="1"/>
  <c r="O172" i="1" s="1"/>
  <c r="N173" i="1"/>
  <c r="O173" i="1" s="1"/>
  <c r="N174" i="1"/>
  <c r="O174" i="1" s="1"/>
  <c r="N175" i="1"/>
  <c r="O175" i="1" s="1"/>
  <c r="N176" i="1"/>
  <c r="O176" i="1" s="1"/>
  <c r="N177" i="1"/>
  <c r="O177" i="1" s="1"/>
  <c r="N178" i="1"/>
  <c r="O178" i="1" s="1"/>
  <c r="N179" i="1"/>
  <c r="O179" i="1" s="1"/>
  <c r="N180" i="1"/>
  <c r="O180" i="1" s="1"/>
  <c r="N181" i="1"/>
  <c r="O181" i="1" s="1"/>
  <c r="N182" i="1"/>
  <c r="O182" i="1" s="1"/>
  <c r="N183" i="1"/>
  <c r="O183" i="1" s="1"/>
  <c r="N184" i="1"/>
  <c r="O184" i="1" s="1"/>
  <c r="N185" i="1"/>
  <c r="O185" i="1" s="1"/>
  <c r="N186" i="1"/>
  <c r="O186" i="1" s="1"/>
  <c r="N187" i="1"/>
  <c r="O187" i="1" s="1"/>
  <c r="N188" i="1"/>
  <c r="O188" i="1" s="1"/>
  <c r="N189" i="1"/>
  <c r="O189" i="1" s="1"/>
  <c r="N190" i="1"/>
  <c r="O190" i="1" s="1"/>
  <c r="N191" i="1"/>
  <c r="O191" i="1" s="1"/>
  <c r="N192" i="1"/>
  <c r="O192" i="1" s="1"/>
  <c r="N193" i="1"/>
  <c r="O193" i="1" s="1"/>
  <c r="N194" i="1"/>
  <c r="O194" i="1" s="1"/>
  <c r="N195" i="1"/>
  <c r="O195" i="1" s="1"/>
  <c r="N196" i="1"/>
  <c r="O196" i="1" s="1"/>
  <c r="N197" i="1"/>
  <c r="O197" i="1" s="1"/>
  <c r="N198" i="1"/>
  <c r="O198" i="1" s="1"/>
  <c r="N199" i="1"/>
  <c r="O199" i="1" s="1"/>
  <c r="N200" i="1"/>
  <c r="O200" i="1" s="1"/>
  <c r="N201" i="1"/>
  <c r="O201" i="1" s="1"/>
  <c r="N202" i="1"/>
  <c r="O202" i="1" s="1"/>
  <c r="N203" i="1"/>
  <c r="O203" i="1" s="1"/>
  <c r="N204" i="1"/>
  <c r="O204" i="1" s="1"/>
  <c r="N205" i="1"/>
  <c r="O205" i="1" s="1"/>
  <c r="N206" i="1"/>
  <c r="O206" i="1" s="1"/>
  <c r="N207" i="1"/>
  <c r="O207" i="1" s="1"/>
  <c r="N208" i="1"/>
  <c r="O208" i="1" s="1"/>
  <c r="N209" i="1"/>
  <c r="O209" i="1" s="1"/>
  <c r="N210" i="1"/>
  <c r="O210" i="1" s="1"/>
  <c r="N211" i="1"/>
  <c r="O211" i="1" s="1"/>
  <c r="N212" i="1"/>
  <c r="O212" i="1" s="1"/>
  <c r="N213" i="1"/>
  <c r="O213" i="1" s="1"/>
  <c r="N214" i="1"/>
  <c r="O214" i="1" s="1"/>
  <c r="N215" i="1"/>
  <c r="O215" i="1" s="1"/>
  <c r="N216" i="1"/>
  <c r="O216" i="1" s="1"/>
  <c r="N217" i="1"/>
  <c r="O217" i="1" s="1"/>
  <c r="N218" i="1"/>
  <c r="O218" i="1" s="1"/>
  <c r="N219" i="1"/>
  <c r="O219" i="1" s="1"/>
  <c r="N220" i="1"/>
  <c r="O220" i="1" s="1"/>
  <c r="N221" i="1"/>
  <c r="O221" i="1" s="1"/>
  <c r="N222" i="1"/>
  <c r="O222" i="1" s="1"/>
  <c r="N223" i="1"/>
  <c r="O223" i="1" s="1"/>
  <c r="N224" i="1"/>
  <c r="O224" i="1" s="1"/>
  <c r="N225" i="1"/>
  <c r="O225" i="1" s="1"/>
  <c r="N226" i="1"/>
  <c r="O226" i="1" s="1"/>
  <c r="N227" i="1"/>
  <c r="O227" i="1" s="1"/>
  <c r="N228" i="1"/>
  <c r="O228" i="1" s="1"/>
  <c r="N229" i="1"/>
  <c r="O229" i="1" s="1"/>
  <c r="N230" i="1"/>
  <c r="O230" i="1" s="1"/>
  <c r="N231" i="1"/>
  <c r="O231" i="1" s="1"/>
  <c r="N232" i="1"/>
  <c r="O232" i="1" s="1"/>
  <c r="N233" i="1"/>
  <c r="O233" i="1" s="1"/>
  <c r="N234" i="1"/>
  <c r="O234" i="1" s="1"/>
  <c r="N235" i="1"/>
  <c r="O235" i="1" s="1"/>
  <c r="N236" i="1"/>
  <c r="O236" i="1" s="1"/>
  <c r="N237" i="1"/>
  <c r="O237" i="1" s="1"/>
  <c r="N238" i="1"/>
  <c r="O238" i="1" s="1"/>
  <c r="N239" i="1"/>
  <c r="O239" i="1" s="1"/>
  <c r="N240" i="1"/>
  <c r="O240" i="1" s="1"/>
  <c r="N241" i="1"/>
  <c r="O241" i="1" s="1"/>
  <c r="N242" i="1"/>
  <c r="O242" i="1" s="1"/>
  <c r="N243" i="1"/>
  <c r="O243" i="1" s="1"/>
  <c r="N244" i="1"/>
  <c r="O244" i="1" s="1"/>
  <c r="N245" i="1"/>
  <c r="O245" i="1" s="1"/>
  <c r="N246" i="1"/>
  <c r="O246" i="1" s="1"/>
  <c r="N247" i="1"/>
  <c r="O247" i="1" s="1"/>
  <c r="N248" i="1"/>
  <c r="O248" i="1" s="1"/>
  <c r="N249" i="1"/>
  <c r="O249" i="1" s="1"/>
  <c r="N250" i="1"/>
  <c r="O250" i="1" s="1"/>
  <c r="N251" i="1"/>
  <c r="O251" i="1" s="1"/>
  <c r="N252" i="1"/>
  <c r="O252" i="1" s="1"/>
  <c r="N253" i="1"/>
  <c r="O253" i="1" s="1"/>
  <c r="N254" i="1"/>
  <c r="O254" i="1" s="1"/>
  <c r="N255" i="1"/>
  <c r="O255" i="1" s="1"/>
  <c r="N256" i="1"/>
  <c r="O256" i="1" s="1"/>
  <c r="N257" i="1"/>
  <c r="O257" i="1" s="1"/>
  <c r="N258" i="1"/>
  <c r="O258" i="1" s="1"/>
  <c r="N259" i="1"/>
  <c r="O259" i="1" s="1"/>
  <c r="N260" i="1"/>
  <c r="O260" i="1" s="1"/>
  <c r="N261" i="1"/>
  <c r="O261" i="1" s="1"/>
  <c r="N262" i="1"/>
  <c r="O262" i="1" s="1"/>
  <c r="N263" i="1"/>
  <c r="O263" i="1" s="1"/>
  <c r="N264" i="1"/>
  <c r="O264" i="1" s="1"/>
  <c r="N265" i="1"/>
  <c r="O265" i="1" s="1"/>
  <c r="N266" i="1"/>
  <c r="O266" i="1" s="1"/>
  <c r="N267" i="1"/>
  <c r="O267" i="1" s="1"/>
  <c r="N268" i="1"/>
  <c r="O268" i="1" s="1"/>
  <c r="N269" i="1"/>
  <c r="O269" i="1" s="1"/>
  <c r="N270" i="1"/>
  <c r="O270" i="1" s="1"/>
  <c r="N271" i="1"/>
  <c r="O271" i="1" s="1"/>
  <c r="N272" i="1"/>
  <c r="O272" i="1" s="1"/>
  <c r="N273" i="1"/>
  <c r="O273" i="1" s="1"/>
  <c r="N274" i="1"/>
  <c r="O274" i="1" s="1"/>
  <c r="N275" i="1"/>
  <c r="O275" i="1" s="1"/>
  <c r="N276" i="1"/>
  <c r="O276" i="1" s="1"/>
  <c r="N277" i="1"/>
  <c r="O277" i="1" s="1"/>
  <c r="N278" i="1"/>
  <c r="O278" i="1" s="1"/>
  <c r="N279" i="1"/>
  <c r="O279" i="1" s="1"/>
  <c r="N280" i="1"/>
  <c r="O280" i="1" s="1"/>
  <c r="N281" i="1"/>
  <c r="O281" i="1" s="1"/>
  <c r="N282" i="1"/>
  <c r="O282" i="1" s="1"/>
  <c r="N283" i="1"/>
  <c r="O283" i="1" s="1"/>
  <c r="N285" i="1"/>
  <c r="O285" i="1" s="1"/>
  <c r="N286" i="1"/>
  <c r="O286" i="1" s="1"/>
  <c r="N287" i="1"/>
  <c r="O287" i="1" s="1"/>
  <c r="N288" i="1"/>
  <c r="O288" i="1" s="1"/>
  <c r="N289" i="1"/>
  <c r="O289" i="1" s="1"/>
  <c r="N290" i="1"/>
  <c r="O290" i="1" s="1"/>
  <c r="N291" i="1"/>
  <c r="O291" i="1" s="1"/>
  <c r="N292" i="1"/>
  <c r="O292" i="1" s="1"/>
  <c r="N293" i="1"/>
  <c r="O293" i="1" s="1"/>
  <c r="N294" i="1"/>
  <c r="O294" i="1" s="1"/>
  <c r="N295" i="1"/>
  <c r="O295" i="1" s="1"/>
  <c r="N296" i="1"/>
  <c r="O296" i="1" s="1"/>
  <c r="N297" i="1"/>
  <c r="O297" i="1" s="1"/>
  <c r="N298" i="1"/>
  <c r="O298" i="1" s="1"/>
  <c r="N299" i="1"/>
  <c r="O299" i="1" s="1"/>
  <c r="N300" i="1"/>
  <c r="O300" i="1" s="1"/>
  <c r="N301" i="1"/>
  <c r="O301" i="1" s="1"/>
  <c r="N302" i="1"/>
  <c r="O302" i="1" s="1"/>
  <c r="N303" i="1"/>
  <c r="O303" i="1" s="1"/>
  <c r="N304" i="1"/>
  <c r="O304" i="1" s="1"/>
  <c r="N305" i="1"/>
  <c r="O305" i="1" s="1"/>
  <c r="N306" i="1"/>
  <c r="O306" i="1" s="1"/>
  <c r="N307" i="1"/>
  <c r="O307" i="1" s="1"/>
  <c r="N308" i="1"/>
  <c r="O308" i="1" s="1"/>
  <c r="N309" i="1"/>
  <c r="O309" i="1" s="1"/>
  <c r="N310" i="1"/>
  <c r="O310" i="1" s="1"/>
  <c r="N311" i="1"/>
  <c r="O311" i="1" s="1"/>
  <c r="N312" i="1"/>
  <c r="O312" i="1" s="1"/>
  <c r="N313" i="1"/>
  <c r="O313" i="1" s="1"/>
  <c r="N314" i="1"/>
  <c r="O314" i="1" s="1"/>
  <c r="N315" i="1"/>
  <c r="O315" i="1" s="1"/>
  <c r="N316" i="1"/>
  <c r="O316" i="1" s="1"/>
  <c r="N317" i="1"/>
  <c r="O317" i="1" s="1"/>
  <c r="N318" i="1"/>
  <c r="O318" i="1" s="1"/>
  <c r="N319" i="1"/>
  <c r="O319" i="1" s="1"/>
  <c r="N320" i="1"/>
  <c r="O320" i="1" s="1"/>
  <c r="N321" i="1"/>
  <c r="O321" i="1" s="1"/>
  <c r="N322" i="1"/>
  <c r="O322" i="1" s="1"/>
  <c r="N323" i="1"/>
  <c r="O323" i="1" s="1"/>
  <c r="N324" i="1"/>
  <c r="O324" i="1" s="1"/>
  <c r="N325" i="1"/>
  <c r="O325" i="1" s="1"/>
  <c r="N326" i="1"/>
  <c r="O326" i="1" s="1"/>
  <c r="N327" i="1"/>
  <c r="O327" i="1" s="1"/>
  <c r="N328" i="1"/>
  <c r="O328" i="1" s="1"/>
  <c r="N329" i="1"/>
  <c r="O329" i="1" s="1"/>
  <c r="N330" i="1"/>
  <c r="O330" i="1" s="1"/>
  <c r="N331" i="1"/>
  <c r="O331" i="1" s="1"/>
  <c r="N332" i="1"/>
  <c r="O332" i="1" s="1"/>
  <c r="N333" i="1"/>
  <c r="O333" i="1" s="1"/>
  <c r="N334" i="1"/>
  <c r="O334" i="1" s="1"/>
  <c r="Q335" i="1" l="1"/>
  <c r="B8" i="2" s="1"/>
  <c r="E8" i="2" s="1"/>
  <c r="E13" i="2" s="1"/>
  <c r="O335" i="1"/>
  <c r="B13" i="2" l="1"/>
</calcChain>
</file>

<file path=xl/sharedStrings.xml><?xml version="1.0" encoding="utf-8"?>
<sst xmlns="http://schemas.openxmlformats.org/spreadsheetml/2006/main" count="2265" uniqueCount="735">
  <si>
    <t>Nr. crt.</t>
  </si>
  <si>
    <t>Judetul</t>
  </si>
  <si>
    <t>Unitatea administrativ teritoriala</t>
  </si>
  <si>
    <t>Numele si prenumele proprietarului imobilului</t>
  </si>
  <si>
    <t>Nr. tarla</t>
  </si>
  <si>
    <t xml:space="preserve">Nr. parcelă  </t>
  </si>
  <si>
    <t>Categoria de folosinta</t>
  </si>
  <si>
    <t xml:space="preserve">Nr. cadastral al imobilului </t>
  </si>
  <si>
    <t>Nr. Carte Funciară</t>
  </si>
  <si>
    <t>Acte de proprietate</t>
  </si>
  <si>
    <t>Suprafaţa totală a imobilului (mp)</t>
  </si>
  <si>
    <t xml:space="preserve">Suprafata imobilului afectata de expropriere (mp) </t>
  </si>
  <si>
    <t>Valoare teren/mp (RON)</t>
  </si>
  <si>
    <t>DOLJ</t>
  </si>
  <si>
    <t>SIMNICU DE SUS</t>
  </si>
  <si>
    <t>JIANU GH. MARIN; JIANU GH. MARIA; JIANU GH. ELENA; JIANU GH. FLORICA; JIANU GH. ION</t>
  </si>
  <si>
    <t>A</t>
  </si>
  <si>
    <t>-</t>
  </si>
  <si>
    <t>TP NR. 3349 / 13-01-2004</t>
  </si>
  <si>
    <t>GRIGORE I. ANA</t>
  </si>
  <si>
    <t>TP NR. 2013-48377 / 06-06-2000</t>
  </si>
  <si>
    <t>STANCA N. MARIOARA; CIREASE N. NICOLAE; CIREASE N. DOMNICA; BRATIANU N. SEVASTITA</t>
  </si>
  <si>
    <t>TP NR. 1745-45164 / 15-02-1999</t>
  </si>
  <si>
    <t>CIREASE F. ECATERINA</t>
  </si>
  <si>
    <t>TP NR. 1929-59483 / 11-10-1999</t>
  </si>
  <si>
    <t>IONICA M. ANICA</t>
  </si>
  <si>
    <t>TP NR. 1584-1393 / 02-06-1997</t>
  </si>
  <si>
    <t>33150(provenit din conversia CF 2672)</t>
  </si>
  <si>
    <t>CIREASE P. VICTOR</t>
  </si>
  <si>
    <t>TP NR. 913-45379 / 19-07-1996</t>
  </si>
  <si>
    <t>CIREASE P. PETRU</t>
  </si>
  <si>
    <t>TP NR. 517 59005 / 19-05-1995</t>
  </si>
  <si>
    <t>PAUNITA P. LEONICA</t>
  </si>
  <si>
    <t>TP NR. 600-59005 / 01-06-1995</t>
  </si>
  <si>
    <t>MINDRICEL GH. OLIMPIA; FILIP D. CATALINA VERONICA; BADARAU D. ELEONORA CECILIA</t>
  </si>
  <si>
    <t>TP NR. 3082 / 21-08-2003</t>
  </si>
  <si>
    <t>NICOLA F. GHEORGHE</t>
  </si>
  <si>
    <t>TP NR. 2959/  24-03-2003</t>
  </si>
  <si>
    <t>DAVID C. AURICA</t>
  </si>
  <si>
    <t>TP NR. 1942-59483 / 03-09-1999</t>
  </si>
  <si>
    <t>CIONTU M. MARIA</t>
  </si>
  <si>
    <t>TP NR. 1651-9657 / 06-08-1997</t>
  </si>
  <si>
    <t>GRIGORAS GH. MARIOARA; MUGA GH. RUXANDA</t>
  </si>
  <si>
    <t>TP NR. 587-59005 / 31-05-1995</t>
  </si>
  <si>
    <t>SPINU CONSTANTINA;SPINU IULIAN</t>
  </si>
  <si>
    <t>30166(provenit din conversia CF 3137</t>
  </si>
  <si>
    <t>GORECI N. MARIA</t>
  </si>
  <si>
    <t>TP NR. 1655-9657 / 07-08-1997</t>
  </si>
  <si>
    <t>CIONTOIU P. NICOLAE</t>
  </si>
  <si>
    <t>64/1</t>
  </si>
  <si>
    <t>TP NR. 1652-9657 / 06-08-1997</t>
  </si>
  <si>
    <t>CIUCA DANIELA</t>
  </si>
  <si>
    <t>NICULESCU M. MARIA; SAFTA I. CONSTANTIN</t>
  </si>
  <si>
    <t>TP NR. 1920-59483 / 08-10-1999</t>
  </si>
  <si>
    <t>GHEORGHE GH. CONSTANTIN</t>
  </si>
  <si>
    <t>TP NR. 1362-9601 / 04-12-1996</t>
  </si>
  <si>
    <t>UTA MIHAI</t>
  </si>
  <si>
    <t>TP NR. 14769 / 30-04-2010</t>
  </si>
  <si>
    <t>REZERVA COMISIA LOCALA DE FOND FUNCIAR - COMUNA SIMNICU DE SUS</t>
  </si>
  <si>
    <t>FARA TP</t>
  </si>
  <si>
    <t>VASILE N. DUMITRA</t>
  </si>
  <si>
    <t>TP NR. 1922-59483 / 08-10-1999</t>
  </si>
  <si>
    <t>RUCSANDA M. PAVEL</t>
  </si>
  <si>
    <t>TP NR. 2912 / 31-01-2003</t>
  </si>
  <si>
    <t>GRIGORE M. NICOLAE</t>
  </si>
  <si>
    <t>55/1</t>
  </si>
  <si>
    <t>TP NR. 1709-45164 / 15-06-1998</t>
  </si>
  <si>
    <t>BUSUIOC C. MARIA</t>
  </si>
  <si>
    <t>TP NR. 742-45533 / 23-04-1994</t>
  </si>
  <si>
    <t>PROTOPOPESCU I. ELENA</t>
  </si>
  <si>
    <t>TP NR. 740-45533 / 23-04-1996</t>
  </si>
  <si>
    <t>MUNTEANU GH. PETRE</t>
  </si>
  <si>
    <t>TP NR. 736-45533 / 23-04-1996</t>
  </si>
  <si>
    <t>GORECI T. NICOLAE</t>
  </si>
  <si>
    <t>TP NR. 1451-45363 / 28-01-1997</t>
  </si>
  <si>
    <t>STOIAN I. GIGI; AVRAMESCU I. ANA</t>
  </si>
  <si>
    <t>NICOLA EMILIA IONICA</t>
  </si>
  <si>
    <t>POPA A. MARIN; POPA A. PAUN; BALUTA I. TRAIAN; POPA A. CONSTANTIN; BALUTA I. GHEORGHE</t>
  </si>
  <si>
    <t>12/1</t>
  </si>
  <si>
    <t>POPA A. PAUN</t>
  </si>
  <si>
    <t>TP NR. 1358-9601 / 04-12-1996</t>
  </si>
  <si>
    <t>MINDRICEL A. MARIN</t>
  </si>
  <si>
    <t>TP NR. 406-58875 / 23-02-1995</t>
  </si>
  <si>
    <t>46/1</t>
  </si>
  <si>
    <t>30162 (provenit din conversia CF 2763)</t>
  </si>
  <si>
    <t>NUTULOIU M. DUMITRU</t>
  </si>
  <si>
    <t>TP NR. 1806-58809 / 24-06-1999</t>
  </si>
  <si>
    <t>45/1</t>
  </si>
  <si>
    <t>IONESCU M. MARIA</t>
  </si>
  <si>
    <t>TP NR. 1660-9657 / 07-08-1997</t>
  </si>
  <si>
    <t>COSTACHE GH. PETRE</t>
  </si>
  <si>
    <t>TP NR. 599-59006 / 01-06-1995</t>
  </si>
  <si>
    <t>SAFTA LAURENTIU; SAFTA SIMONA CRISTINA</t>
  </si>
  <si>
    <t>ENACHE I. MATEI</t>
  </si>
  <si>
    <t>TP NR. 1923-59483 / 11-10-1999</t>
  </si>
  <si>
    <t>PARASCHIV NICOLAE; PARASCHIV EUGENIA GENICA</t>
  </si>
  <si>
    <t>30163(provenit din conversia CF  3062)</t>
  </si>
  <si>
    <t>GRECU RAZVAN EMIL</t>
  </si>
  <si>
    <t>33549(provenit din conversia CF 808)</t>
  </si>
  <si>
    <t>NICOLA D. MARIA</t>
  </si>
  <si>
    <t>TP NR. 1519-1393 / 08-04-1997</t>
  </si>
  <si>
    <t>ENACHE P. PETRE</t>
  </si>
  <si>
    <t>TP NR. 1707-45164 / 15-06-1998</t>
  </si>
  <si>
    <t>CALIN I. AUREL</t>
  </si>
  <si>
    <t>TP NR. 2711 / 31-10-2002</t>
  </si>
  <si>
    <t>137/1</t>
  </si>
  <si>
    <t>MOTOCEANU I. MARIA</t>
  </si>
  <si>
    <t>TP NR. 669-47889 / 10-05-1996</t>
  </si>
  <si>
    <t>BESLIU I. MARIN</t>
  </si>
  <si>
    <t>TP NR. 361-19989 / 04-08-1995</t>
  </si>
  <si>
    <t>PATRU A. GHEORGHE</t>
  </si>
  <si>
    <t>CIONTOIU MIHAELA</t>
  </si>
  <si>
    <t>128/1</t>
  </si>
  <si>
    <t>BUSCA M. MARIA; BUSCA M. GHEORGHE</t>
  </si>
  <si>
    <t>TP NR. 2127-48343 / 18-04-2001</t>
  </si>
  <si>
    <t>PAUNITA P. PAVEL</t>
  </si>
  <si>
    <t>TP NR. 948-45379 / 25-07-1996</t>
  </si>
  <si>
    <t>SURDU I. GHEORGHITA</t>
  </si>
  <si>
    <t>TP NR. 1634-9657 / 05-08-1997</t>
  </si>
  <si>
    <t>BRATILA I. ELENA</t>
  </si>
  <si>
    <t>TP NR. 1705-45164 / 15-06-1998</t>
  </si>
  <si>
    <t>CHIUTA S. FLORICA</t>
  </si>
  <si>
    <t>TP NR. 2435-1959 / 27-06-2002</t>
  </si>
  <si>
    <t>1341/1</t>
  </si>
  <si>
    <t>NH</t>
  </si>
  <si>
    <t>ISPRAVNICELU I. DUMITRU</t>
  </si>
  <si>
    <t>80/1</t>
  </si>
  <si>
    <t>TP NR. 3094 / 21-08-2003</t>
  </si>
  <si>
    <t>CRETAN MIRON-GHEORGHE, necasatorit</t>
  </si>
  <si>
    <t>CANINI I. GHEORGHE</t>
  </si>
  <si>
    <t>TP NR. 2223</t>
  </si>
  <si>
    <t>51A</t>
  </si>
  <si>
    <t>975/1</t>
  </si>
  <si>
    <t>33543</t>
  </si>
  <si>
    <t>GEICA DOBRESCU MIRCEA NICOLAE</t>
  </si>
  <si>
    <t>52A</t>
  </si>
  <si>
    <t>975/2</t>
  </si>
  <si>
    <t>GEICA N. ELENA; MARINESCU N. ION; SMIT N. ALEXANDRINA; MARINESCU N. DUMITRU</t>
  </si>
  <si>
    <t>TP NR. 2221-59445 / 16-01-2002</t>
  </si>
  <si>
    <t>BURDALESCU I. MARINELA</t>
  </si>
  <si>
    <t>TP NR. 2225-59445 / 17-01-2002</t>
  </si>
  <si>
    <t>DUMITRESCU A. NICOLITA</t>
  </si>
  <si>
    <t>TP NR. 2055-48377 / 21-09-2000</t>
  </si>
  <si>
    <t>STANCU I. ALEXANDRINA</t>
  </si>
  <si>
    <t>TP NR. 1758</t>
  </si>
  <si>
    <t>BUSCA D. AURICA</t>
  </si>
  <si>
    <t>1/1</t>
  </si>
  <si>
    <t>TP NR. 990-45379 / 12-08-1996</t>
  </si>
  <si>
    <t>BUSCA M. ADAM</t>
  </si>
  <si>
    <t>2</t>
  </si>
  <si>
    <t>TP NR. 655-47889 / 09-05-1996</t>
  </si>
  <si>
    <t>BUSCA A. LICA</t>
  </si>
  <si>
    <t>2/1</t>
  </si>
  <si>
    <t>TP NR. 1593-1393 / 02-06-1997</t>
  </si>
  <si>
    <t>BALSANU I. MARGARETA; IONICA I. ADRIANA; NEDELCU ION LUCIAN; DINALE I. NICULINA</t>
  </si>
  <si>
    <t>4</t>
  </si>
  <si>
    <t>TP NR. 2027-48377 / 14-05-2000</t>
  </si>
  <si>
    <t>NICOLAE I. GHEORGHE; CATRINA D. ION</t>
  </si>
  <si>
    <t>5</t>
  </si>
  <si>
    <t>TP NR. 2421-1959 / 12-06-2002</t>
  </si>
  <si>
    <t>IACOB M. MARIA; IACOB M. ELENA; BUSCA M. ANA</t>
  </si>
  <si>
    <t>6</t>
  </si>
  <si>
    <t>TP NR. 2016-48377 / 06-06-2000</t>
  </si>
  <si>
    <t>MUGA P. ION</t>
  </si>
  <si>
    <t>7</t>
  </si>
  <si>
    <t>TP NR. 2400-2020 / 04-06-2002</t>
  </si>
  <si>
    <t>STANICA M. CONSTANTIN</t>
  </si>
  <si>
    <t>8</t>
  </si>
  <si>
    <t>TP NR. 3600 / 27-01-2005</t>
  </si>
  <si>
    <t>GHITA T. VIOLETA; PROTOPOPESCU T. GHEORGHE</t>
  </si>
  <si>
    <t>1322/2</t>
  </si>
  <si>
    <t>PS</t>
  </si>
  <si>
    <t>TP NR. 3192 / 28-10-2003</t>
  </si>
  <si>
    <t>PROTOPOPESCU I. NICOLAE; PROTOPOPESCU I. CONSTANTA; PROTOPOPESCU I. ELENA; TUTA I. GEORGETA; CODIN I. IOANA; BUSUIOC I. MARIA</t>
  </si>
  <si>
    <t>1322/1</t>
  </si>
  <si>
    <t>TP NR. 3180 / 27-10-2003</t>
  </si>
  <si>
    <t>IACOB N. MARIA</t>
  </si>
  <si>
    <t>9</t>
  </si>
  <si>
    <t>TP NR. 1928-59483 / 12-10-1999</t>
  </si>
  <si>
    <t>PAUNITA P. ION</t>
  </si>
  <si>
    <t>10</t>
  </si>
  <si>
    <t>TP NR. 1525-1393 / 08-04-1997</t>
  </si>
  <si>
    <t>NEDELCU MIHAELA</t>
  </si>
  <si>
    <t>11</t>
  </si>
  <si>
    <t>BUSCA COSTEL</t>
  </si>
  <si>
    <t>12</t>
  </si>
  <si>
    <t>13</t>
  </si>
  <si>
    <t>TP NR. 1665-9657 / 07-08-1997</t>
  </si>
  <si>
    <t>PREDA A. ANGELA; DUMITRESCU A. NICOLITA</t>
  </si>
  <si>
    <t>14/1</t>
  </si>
  <si>
    <t>TP NR. 3663 / 31-08-2006</t>
  </si>
  <si>
    <t>MUSTATA I. VIRGIL; MUSTATA I. JAN</t>
  </si>
  <si>
    <t>15</t>
  </si>
  <si>
    <t>TP NR. 2010-48377 / 06-06-2000</t>
  </si>
  <si>
    <t>16</t>
  </si>
  <si>
    <t>30439</t>
  </si>
  <si>
    <t>MUGA G. NICOLAE</t>
  </si>
  <si>
    <t>17</t>
  </si>
  <si>
    <t>TP NR. 1865-58809 / 09-08-1999</t>
  </si>
  <si>
    <t>MUGA P. CONSTANTIN</t>
  </si>
  <si>
    <t>18</t>
  </si>
  <si>
    <t>TP NR. 1766-45164 / 25-05-1999</t>
  </si>
  <si>
    <t>19</t>
  </si>
  <si>
    <t>30436</t>
  </si>
  <si>
    <t>ADAM D. NICOLAE</t>
  </si>
  <si>
    <t>20</t>
  </si>
  <si>
    <t>TP NR. 706-45533 / 18-04-1996</t>
  </si>
  <si>
    <t>ADAM I. ION</t>
  </si>
  <si>
    <t>21</t>
  </si>
  <si>
    <t>TP NR. 900-47929 / 30-06-1997</t>
  </si>
  <si>
    <t>22</t>
  </si>
  <si>
    <t>MUGA S. SEVASTIAN; DIGA S. ANGELICA; JIANU S. NICOLITA</t>
  </si>
  <si>
    <t>23</t>
  </si>
  <si>
    <t>TP NR. 13314 / 29-04-2009</t>
  </si>
  <si>
    <t>BUSCA P. VIRGINIA</t>
  </si>
  <si>
    <t>24</t>
  </si>
  <si>
    <t>TP NR. 2011-48377 / 06-06-2000</t>
  </si>
  <si>
    <t>MUGA I. ION; MUGA I. NICOLAE; BESLIU I. TANTA; IONICA I. ELENA; CURCA I. MARIA; MUGA I. SEVASTITA; RADULESCU I. ANGELA</t>
  </si>
  <si>
    <t>25</t>
  </si>
  <si>
    <t>TP NR. 2135-48343 / 18-04-2001</t>
  </si>
  <si>
    <t>MUGA N. PATRU</t>
  </si>
  <si>
    <t>26</t>
  </si>
  <si>
    <t>TP NR. 1939-59483 / 01-11-1999</t>
  </si>
  <si>
    <t>HIRSOVEANU G. GRIGORE</t>
  </si>
  <si>
    <t>27</t>
  </si>
  <si>
    <t>28</t>
  </si>
  <si>
    <t>BUSCA C. GHEORGHE</t>
  </si>
  <si>
    <t>29</t>
  </si>
  <si>
    <t>TP NR. 1858-58809 / 04-08-1999</t>
  </si>
  <si>
    <t>30</t>
  </si>
  <si>
    <t>30/1</t>
  </si>
  <si>
    <t>14/2</t>
  </si>
  <si>
    <t>TP NR. 8949 / 08-10-2007</t>
  </si>
  <si>
    <t>31</t>
  </si>
  <si>
    <t>SULCEA GH. NICOLAE</t>
  </si>
  <si>
    <t>32</t>
  </si>
  <si>
    <t>TP nr. 715-45533 / 19-04-1996</t>
  </si>
  <si>
    <t>CAPRUCIU I. NICOLAE</t>
  </si>
  <si>
    <t>33</t>
  </si>
  <si>
    <t>TP NR. 3109 / 10-10-2003</t>
  </si>
  <si>
    <t>BOIANGIU CARMEN ILEANA</t>
  </si>
  <si>
    <t>34</t>
  </si>
  <si>
    <t>SANDU N. NELU; SANDU N. CONSTANTA; SANDU N. ILIE-VINTILA</t>
  </si>
  <si>
    <t>35</t>
  </si>
  <si>
    <t>TP NR. 953-45379 / 01-08-1996</t>
  </si>
  <si>
    <t>MARIN I. IONELA</t>
  </si>
  <si>
    <t>1314/2</t>
  </si>
  <si>
    <t>PD</t>
  </si>
  <si>
    <t>TP NR. 3119 / 10-10-2003</t>
  </si>
  <si>
    <t>FAUR I. PARASCHIVA</t>
  </si>
  <si>
    <t>1314/3</t>
  </si>
  <si>
    <t>TP NR. 3120 / 10-10-2003</t>
  </si>
  <si>
    <t>DOROBANTU NICOLAE; BARBU ELENA</t>
  </si>
  <si>
    <t>50/2</t>
  </si>
  <si>
    <t>TP NR. 3439 / 28-04-2004</t>
  </si>
  <si>
    <t>ANDREI MARINELA; RADOI TINCUTA</t>
  </si>
  <si>
    <t>50/3</t>
  </si>
  <si>
    <t>TP NR. 12703 / 29-01-2009</t>
  </si>
  <si>
    <t>IACOB N. ELENA</t>
  </si>
  <si>
    <t>50/4</t>
  </si>
  <si>
    <t>TP NR. 3425 / 27-04-2004</t>
  </si>
  <si>
    <t>IACOB I. IOANA</t>
  </si>
  <si>
    <t>50/5</t>
  </si>
  <si>
    <t>TP NR. 3424 / 27-04-2004</t>
  </si>
  <si>
    <t>VOICA A. IOANA</t>
  </si>
  <si>
    <t>50/6</t>
  </si>
  <si>
    <t>TP NR. 3429 / 28-04-2004</t>
  </si>
  <si>
    <t>ISLICARU D. GHEORGHE</t>
  </si>
  <si>
    <t>50/7</t>
  </si>
  <si>
    <t>TP NR. 3427 / 27-04-2004</t>
  </si>
  <si>
    <t>GUBAROV A. FLORIN</t>
  </si>
  <si>
    <t>50/8</t>
  </si>
  <si>
    <t>TP NR. 3444 / 07-05-2004</t>
  </si>
  <si>
    <t>NICA M. PROFIRA; GOESTEANU M. ELENA</t>
  </si>
  <si>
    <t>49/3</t>
  </si>
  <si>
    <t>TP NR. 3083 / 21-08-2003</t>
  </si>
  <si>
    <t>GEOESTEANU I. PATRU</t>
  </si>
  <si>
    <t>49/2</t>
  </si>
  <si>
    <t>TP NR. 2530-1325 / 13-08-2002</t>
  </si>
  <si>
    <t>BUZATU A. MIHAI, BUZATU A.GHEORGHE</t>
  </si>
  <si>
    <t>49/1</t>
  </si>
  <si>
    <t>TP NR. 2509-1325 / 02-08-2002</t>
  </si>
  <si>
    <t>PUPAZAN TUDOREL</t>
  </si>
  <si>
    <t>49</t>
  </si>
  <si>
    <t>VLAD N. CONSTANTA; CHIVARAN N. CONSTANTIN</t>
  </si>
  <si>
    <t>TP NR. 2158-48343 / 22-10-2001</t>
  </si>
  <si>
    <t>MINERCA M. EMIL</t>
  </si>
  <si>
    <t>1314/1</t>
  </si>
  <si>
    <t>TP NR. 3059 / 07-11-2003</t>
  </si>
  <si>
    <t>BUSCA C. MARIA</t>
  </si>
  <si>
    <t>TP NR. 3061 / 07-11-2003</t>
  </si>
  <si>
    <t>CHELBEGEANU I. IOANA</t>
  </si>
  <si>
    <t>1318/3</t>
  </si>
  <si>
    <t>TP NR. 3436 / 28-04-2004</t>
  </si>
  <si>
    <t>HIRSOVEANU GH. GRIGORIE</t>
  </si>
  <si>
    <t>1317/3</t>
  </si>
  <si>
    <t>TP NR. 3347 / 13-01-2004</t>
  </si>
  <si>
    <t>MUGA N. PETRE</t>
  </si>
  <si>
    <t>1317/4</t>
  </si>
  <si>
    <t>TP NR. 3348 / 13-01-2004</t>
  </si>
  <si>
    <t>BRATILA GH. ELENA</t>
  </si>
  <si>
    <t>1314/10</t>
  </si>
  <si>
    <t>TP NR. 3060 / 07-11-2003</t>
  </si>
  <si>
    <t>SANDU N. VINTILA; SANDU N. NELU</t>
  </si>
  <si>
    <t>1387/3</t>
  </si>
  <si>
    <t>TP NR. 11525 / 03-02-2009</t>
  </si>
  <si>
    <t>STOICA SANDA</t>
  </si>
  <si>
    <t>48/6</t>
  </si>
  <si>
    <t>ALMAJANU D. MARIA</t>
  </si>
  <si>
    <t>48/5</t>
  </si>
  <si>
    <t>TP NR. 2877 / 27-12-2002</t>
  </si>
  <si>
    <t>BUSCA N. MARIN</t>
  </si>
  <si>
    <t>48/4</t>
  </si>
  <si>
    <t>TP NR. 2690 / 31-10-2002</t>
  </si>
  <si>
    <t>MUGA S. SEVASTIAN; JIANU S. NICOLITA; BUSCA S. ANISOARA; DIGA S. ANGELA</t>
  </si>
  <si>
    <t>48/3</t>
  </si>
  <si>
    <t>30491</t>
  </si>
  <si>
    <t>TP NR. 2721 / 21-11-2002</t>
  </si>
  <si>
    <t>VASILESCU A. DANIEL</t>
  </si>
  <si>
    <t>48/2</t>
  </si>
  <si>
    <t>TP NR. 2689 / 31-10-2002</t>
  </si>
  <si>
    <t>BUSCA N. CONSTANTIN</t>
  </si>
  <si>
    <t>48/1</t>
  </si>
  <si>
    <t>TP NR. 2438-1959 / 26-06-2002</t>
  </si>
  <si>
    <t>POPA P. PAUN; POPA P. SAVU; POPA P. CONSTANTINA</t>
  </si>
  <si>
    <t>48</t>
  </si>
  <si>
    <t>30494</t>
  </si>
  <si>
    <t>TP NR. 2718 / 21-11-2002</t>
  </si>
  <si>
    <t>BUSCA N. ION</t>
  </si>
  <si>
    <t>47/3</t>
  </si>
  <si>
    <t>TP NR. 2520-1325 / 05-08-2002</t>
  </si>
  <si>
    <t>IONASCU I. MARIN</t>
  </si>
  <si>
    <t>47/2</t>
  </si>
  <si>
    <t>TP NR. 3376 / 20-02-2004</t>
  </si>
  <si>
    <t>SANDOIU GH. ION</t>
  </si>
  <si>
    <t>47/1</t>
  </si>
  <si>
    <t>TP NR. 2507-1325 / 02-08-2002</t>
  </si>
  <si>
    <t>47</t>
  </si>
  <si>
    <t>GHITA I. MARIN</t>
  </si>
  <si>
    <t>TP NR. 2418-1959 / 12-06-2002</t>
  </si>
  <si>
    <t>SAVA GHE. ANA; NUTULOIU GHE. CONSTANTIN; IONESCU GHE. ANA</t>
  </si>
  <si>
    <t>46</t>
  </si>
  <si>
    <t>TP NR. 2364-2020 / 14-05-2002</t>
  </si>
  <si>
    <t>BIRITA I. CONSTANTA</t>
  </si>
  <si>
    <t>45</t>
  </si>
  <si>
    <t>TP NR. 2630 / 04-10-2002</t>
  </si>
  <si>
    <t>BIRITA D. NICOLAE</t>
  </si>
  <si>
    <t>TP NR. 2629 / 04-10-2002</t>
  </si>
  <si>
    <t>CALIN I. ELENA; CALIN I. AUREL</t>
  </si>
  <si>
    <t>45/2</t>
  </si>
  <si>
    <t>TP NR. 2627 / 04-10-2002</t>
  </si>
  <si>
    <t>44</t>
  </si>
  <si>
    <t>MICLEA I. ION</t>
  </si>
  <si>
    <t>43</t>
  </si>
  <si>
    <t>TP NR. 1925-59483 / 11-10-1999</t>
  </si>
  <si>
    <t>RADUT GHEORGHITA</t>
  </si>
  <si>
    <t>42</t>
  </si>
  <si>
    <t>MUGA I. MARIN; CHELARU C. NICOLAE, IFRIM I. DUMITRU</t>
  </si>
  <si>
    <t>41/1</t>
  </si>
  <si>
    <t>TP NR. 3086 / 21-11-2003</t>
  </si>
  <si>
    <t>SIRBU I. MITA; BUZATU I. TRAIAN</t>
  </si>
  <si>
    <t>41</t>
  </si>
  <si>
    <t>TP NR. 910-45379 / 18-07-1996</t>
  </si>
  <si>
    <t>CIONTU GHE. IULIAN</t>
  </si>
  <si>
    <t>40</t>
  </si>
  <si>
    <t>TP NR. 2895 / 27-12-2002</t>
  </si>
  <si>
    <t>EPURE I. NICOLITA</t>
  </si>
  <si>
    <t>39</t>
  </si>
  <si>
    <t>TP NR. 2177-48343 / 15-11-2001</t>
  </si>
  <si>
    <t>PREDA I. CONSTANTIN; VLAD I. PAULINA</t>
  </si>
  <si>
    <t>38</t>
  </si>
  <si>
    <t>TP NR. 2628 / 04-10-2002</t>
  </si>
  <si>
    <t>37</t>
  </si>
  <si>
    <t>36</t>
  </si>
  <si>
    <t>MINDRICEL GHE. OLIMPIA; FILIP D. CATALINA VERONICA; BADARAU D. ELEONORA CECILIA</t>
  </si>
  <si>
    <t>POPA A. CONSTANTIN</t>
  </si>
  <si>
    <t>TP NR. 2678 / 31-10-2002</t>
  </si>
  <si>
    <t>PASCU I. LENUTA</t>
  </si>
  <si>
    <t>TP NR. 2933 / 27-12-2002</t>
  </si>
  <si>
    <t>CIRSTEA MARIA; VADUVA ECATERINA; ISLICARIU FLORIAN; ISLICARIU GHEORGHE</t>
  </si>
  <si>
    <t>1313/2</t>
  </si>
  <si>
    <t>TP NR. 14594 / 16-02-2010</t>
  </si>
  <si>
    <t>PENEA M. FLORENTINA</t>
  </si>
  <si>
    <t>TP NR. 1370-9601 / 04-12-1996</t>
  </si>
  <si>
    <t>MINOIU C. GEORGETA</t>
  </si>
  <si>
    <t>TP NR. 1364-9601 / 04-12-1996</t>
  </si>
  <si>
    <t>BIRITA M. SABIN; BIRITA M. IONICA; TRUSCA M. MARIOARA</t>
  </si>
  <si>
    <t>TP NR. 2822 / 12-12-2002</t>
  </si>
  <si>
    <t>PATRUNA N. MIOARA; DOBRINESCU N. ANTONIE</t>
  </si>
  <si>
    <t>1313/1</t>
  </si>
  <si>
    <t>TP NR. 3121 / 10-10-2003</t>
  </si>
  <si>
    <t>TRINCA I. NICOLAE</t>
  </si>
  <si>
    <t>TP NR. 2582-1325 / 03-09-2002</t>
  </si>
  <si>
    <t>ILINCA I. ADRIAN</t>
  </si>
  <si>
    <t>28/1</t>
  </si>
  <si>
    <t>TP NR. 2819 / 12-12-2002</t>
  </si>
  <si>
    <t>GHERGHINOIU GHE. CONSTANTA; ILINCA GHE. ANA; CIUCA GHE. NICOLITA</t>
  </si>
  <si>
    <t>TP NR. 2820 / 12-12-2002</t>
  </si>
  <si>
    <t>SIRBU I. ANA</t>
  </si>
  <si>
    <t>18/2</t>
  </si>
  <si>
    <t>TP NR. 2536-1325 / 14-08-2002</t>
  </si>
  <si>
    <t>TUTUNARU FELICIA ILEANA</t>
  </si>
  <si>
    <t>UTA GH. ION</t>
  </si>
  <si>
    <t>24/1</t>
  </si>
  <si>
    <t>TP NR. 9186 / 30-10-2007</t>
  </si>
  <si>
    <t>HIRSOVEANU N. GHEORGHE</t>
  </si>
  <si>
    <t>TP NR. 1606-9657 / 09-06-1997</t>
  </si>
  <si>
    <t>UTA I. MARIN</t>
  </si>
  <si>
    <t>TP NR. 14230 / 19-11-2009</t>
  </si>
  <si>
    <t>BUDRICA FELICIA</t>
  </si>
  <si>
    <t xml:space="preserve">MUGA ELENA </t>
  </si>
  <si>
    <t>ILIESCU DUMITRU</t>
  </si>
  <si>
    <t>DIACONEASA ANTON</t>
  </si>
  <si>
    <t>ENACHE I. MARIN</t>
  </si>
  <si>
    <t>SANDU ANGELA GABRIELA</t>
  </si>
  <si>
    <t>18/1</t>
  </si>
  <si>
    <t>JIANU GH. MARIN</t>
  </si>
  <si>
    <t>1194</t>
  </si>
  <si>
    <t>DOBRIN DANUT; DOBRIN ELENA</t>
  </si>
  <si>
    <t>33548(provenita din conversia CF 2845)</t>
  </si>
  <si>
    <t>CONTRACT DE VANZARE-CUMPARARE AUT.1266/2004 EMIS DE NP CERNOBAI EMIL</t>
  </si>
  <si>
    <t>POPA I. IONICA; DOBRIN I. IONEL; DOBRIN I. LEONICA; DOBRIN I. CONSTANTIN</t>
  </si>
  <si>
    <t>TP NR. 1377-9601 / 05-12-1996</t>
  </si>
  <si>
    <t>ENACHE P. PATRU</t>
  </si>
  <si>
    <t>TP NR. 2012-48337 / 06-06-2000</t>
  </si>
  <si>
    <t>14</t>
  </si>
  <si>
    <t>BIRITA D. CONSTANTA</t>
  </si>
  <si>
    <t>TP NR. 1921-59483 / 08-10-1999</t>
  </si>
  <si>
    <t>GEANTA I. GHEORGHE</t>
  </si>
  <si>
    <t>TP NR. 691-47889 / 10-04-1996</t>
  </si>
  <si>
    <t>RUXANDA CONSTANTINA; GHEORGHE ANA</t>
  </si>
  <si>
    <t>TP NR. 1398-9601 / 05-12-1996</t>
  </si>
  <si>
    <t>CIUCA GH. NICOLAE; CIUCA GH. ION; STOIAN GH. MARIA; SUINEA GH. ANGELA</t>
  </si>
  <si>
    <t>TP NR. 1393-9601 / 05-12-1996</t>
  </si>
  <si>
    <t>CIUCA GH. JANE; CIUCA GH. NICOLAE; CIUCA GH. MARIN</t>
  </si>
  <si>
    <t>TP NR. 1369-9601 / 04-12-1996</t>
  </si>
  <si>
    <t>TURCITU L. TUDORINA</t>
  </si>
  <si>
    <t>TP NR. 2168 / 31-10-2001</t>
  </si>
  <si>
    <t>VOICU I. MARIA; MITRITA I. CONSTANTIN; STEFAN I. ANA</t>
  </si>
  <si>
    <t>TP NR. 1397-9601 / 05-12-1996</t>
  </si>
  <si>
    <t>MUNTEANU V. MARIA</t>
  </si>
  <si>
    <t>TP NR. 709-45533 / 18-04-1996</t>
  </si>
  <si>
    <t>ANCUNA P. NICOLITA</t>
  </si>
  <si>
    <t>3</t>
  </si>
  <si>
    <t>TP NR. 710-45533 / 18-04-1996</t>
  </si>
  <si>
    <t>SAFTA P. IOANA</t>
  </si>
  <si>
    <t>TP NR. 708-45533 / 18-04-1996</t>
  </si>
  <si>
    <t>1</t>
  </si>
  <si>
    <t>TP NR. 707-45533 / 18-04-1996</t>
  </si>
  <si>
    <t>1317/7</t>
  </si>
  <si>
    <t>1317/8</t>
  </si>
  <si>
    <t>1314/8</t>
  </si>
  <si>
    <t>NUTULOIU GH. CONSTANTIN; SAVA GH. ANA; IONESCU GH. ANA</t>
  </si>
  <si>
    <t>1387/1</t>
  </si>
  <si>
    <t>TP NR. 3093 / 21-08-2003</t>
  </si>
  <si>
    <t>BALSANU I. MARGARETA; IONICA I. ADRIANA; DINALE I. NICULINA; NEDELCU ION LUCIAN</t>
  </si>
  <si>
    <t>DE 1335</t>
  </si>
  <si>
    <t>TP NR. 2486-1959 / 26-07-2002</t>
  </si>
  <si>
    <t>149</t>
  </si>
  <si>
    <t>POPA GHEORGHE; POPA IOANA; POPA FLORICA; POPA MARIN; POPA CONSTANTIN</t>
  </si>
  <si>
    <t>TP NR. 2478-1959 / 29-07-2002</t>
  </si>
  <si>
    <t>148</t>
  </si>
  <si>
    <t>SUINEA I. MARIA</t>
  </si>
  <si>
    <t>TP NR. 2487-1959 / 26-07-2002</t>
  </si>
  <si>
    <t>147</t>
  </si>
  <si>
    <t>MOLEA GH. SAVU</t>
  </si>
  <si>
    <t>DE 1310</t>
  </si>
  <si>
    <t>103</t>
  </si>
  <si>
    <t>TP NR. 2389-2020 / 04-06-2002</t>
  </si>
  <si>
    <t>104</t>
  </si>
  <si>
    <t>CRISAN ELENA</t>
  </si>
  <si>
    <t>105</t>
  </si>
  <si>
    <t>106</t>
  </si>
  <si>
    <t>TP NR. 1628-9657 / 5-08-1997</t>
  </si>
  <si>
    <t>107</t>
  </si>
  <si>
    <t>MOJOIU A. CONSTANTIN</t>
  </si>
  <si>
    <t>TP NR. 2758 / 21-11-2002</t>
  </si>
  <si>
    <t>109</t>
  </si>
  <si>
    <t>POPA I. IONEL</t>
  </si>
  <si>
    <t>TP NR. 2419-1959 / 12-06-2002</t>
  </si>
  <si>
    <t>145</t>
  </si>
  <si>
    <t>STANICA M. ION; STANICA M. ANA; STANICA M. GHEORGHE; STANICA M. CONSTANTIN</t>
  </si>
  <si>
    <t>TP NR. 2407-1959 / 11-06-2002</t>
  </si>
  <si>
    <t>146</t>
  </si>
  <si>
    <t>CALUGARU M. ECATERINA</t>
  </si>
  <si>
    <t>TP NR. 3350 / 06-12-2004</t>
  </si>
  <si>
    <t>NEAGOE GH. ILIE</t>
  </si>
  <si>
    <t>1384/2</t>
  </si>
  <si>
    <t>TP NR. 3352 / 06-12-2004</t>
  </si>
  <si>
    <t>1387/4</t>
  </si>
  <si>
    <t>COSTACHE GH. ION</t>
  </si>
  <si>
    <t>1384/3</t>
  </si>
  <si>
    <t>1384/1</t>
  </si>
  <si>
    <t>TP NR. 1927-59483 / 11-10-1999</t>
  </si>
  <si>
    <t>101</t>
  </si>
  <si>
    <t>DINCA I. MARIN</t>
  </si>
  <si>
    <t>TP NR. 1737-45164 / 11-02-1999</t>
  </si>
  <si>
    <t>100</t>
  </si>
  <si>
    <t>BRATU N. IONELIA</t>
  </si>
  <si>
    <t>TP NR. 1938-59483 / 14-10-1999</t>
  </si>
  <si>
    <t>BADEA C. MARIN</t>
  </si>
  <si>
    <t>92</t>
  </si>
  <si>
    <t>93</t>
  </si>
  <si>
    <t>94</t>
  </si>
  <si>
    <t>TP NR. 2388-2020 / 04-06-2002</t>
  </si>
  <si>
    <t>94/1</t>
  </si>
  <si>
    <t>POPA I. VASILE</t>
  </si>
  <si>
    <t>TP NR. 1628-9657 / 05-08-1997</t>
  </si>
  <si>
    <t>95</t>
  </si>
  <si>
    <t>96</t>
  </si>
  <si>
    <t>TP NR. 1767-45164 / 26-05-1999</t>
  </si>
  <si>
    <t>97</t>
  </si>
  <si>
    <t>BUSCA C. CONSTANTIN</t>
  </si>
  <si>
    <t>TP NR. 1969-59483 / 15-11-1999</t>
  </si>
  <si>
    <t>97/1</t>
  </si>
  <si>
    <t>CHIVARAN S. ION</t>
  </si>
  <si>
    <t>TP NR. 2926 / 27-12-2002</t>
  </si>
  <si>
    <t>97/2</t>
  </si>
  <si>
    <t>CHIVARAN I. GHEORGHE</t>
  </si>
  <si>
    <t>TP NR. 2479-1959 / 29-07-2002</t>
  </si>
  <si>
    <t>98</t>
  </si>
  <si>
    <t>VASILE ST. NICOLITA</t>
  </si>
  <si>
    <t>TP NR. 2124-48343 / 18-04-2001</t>
  </si>
  <si>
    <t>99</t>
  </si>
  <si>
    <t>GHITA I. ANGEL; GHITA I. GHEORGHE</t>
  </si>
  <si>
    <t>TP NR. 1942-59483 / 03-11-1999</t>
  </si>
  <si>
    <t>99/1</t>
  </si>
  <si>
    <t>TP NR. 1904-59483 / 28-09-1999</t>
  </si>
  <si>
    <t>99/2</t>
  </si>
  <si>
    <t>RADA C. DUMITRU</t>
  </si>
  <si>
    <t>TP NR. 3202 / 04-11-2003</t>
  </si>
  <si>
    <t>99/3</t>
  </si>
  <si>
    <t>DUMITRESCU D. ION</t>
  </si>
  <si>
    <t>TP NR. 2893 / 27-12-2002</t>
  </si>
  <si>
    <t>ALBOTEANU N. MARCELA</t>
  </si>
  <si>
    <t>TP NR. 1645-9657 / 06-08-1998</t>
  </si>
  <si>
    <t>ANCUNA M. NICOLAE</t>
  </si>
  <si>
    <t>TP NR. 1674-9657 / 07-08-1997</t>
  </si>
  <si>
    <t>TANASE I. ION</t>
  </si>
  <si>
    <t>TP NR. 1656-9657 / 07-08-1997</t>
  </si>
  <si>
    <t>ZAMFIR A. GHEORGHE</t>
  </si>
  <si>
    <t>TP NR. 1708-45164 / 15-06-1998</t>
  </si>
  <si>
    <t>PATRU P. GHEORGHE</t>
  </si>
  <si>
    <t>TP NR. 1695-9657 / 19-11-1997</t>
  </si>
  <si>
    <t>PATRU GH. PATRU</t>
  </si>
  <si>
    <t>TP NR. 11433 / 15-10-2008</t>
  </si>
  <si>
    <t>BULDUM I IOANA; ILINCA I. GHEORGHE</t>
  </si>
  <si>
    <t>VADUVA I. BARBU</t>
  </si>
  <si>
    <t>TP NR. 2715 / 08-11-2002</t>
  </si>
  <si>
    <t>CHELBEGEANU C. GHEORGHE; CHELBEGEANU C. CONSTANTIN; CHELBEGEANU C. ION</t>
  </si>
  <si>
    <t>TP NR. 1618-9657 / 04-08-1997</t>
  </si>
  <si>
    <t>41/2</t>
  </si>
  <si>
    <t>TRITOIU I. C. CRACIUN</t>
  </si>
  <si>
    <t>ANEXA 2B POZITIA 7</t>
  </si>
  <si>
    <t>DUDUVEICA PAVEL</t>
  </si>
  <si>
    <t>TP NR. 1518-1393 / 08-04-1997</t>
  </si>
  <si>
    <t>SCHIOAPA F. JENICA; RUXANDA F. ANTONIE; STOIAN N. ANTOANELA; SANDA N. IONICA</t>
  </si>
  <si>
    <t>TP NR. 1673-9657 / 07-08-1997</t>
  </si>
  <si>
    <t>38/1</t>
  </si>
  <si>
    <t>RUXANDA N. ANICA; STOIAN N. ANTONELA; RUXANDA N. IONICA</t>
  </si>
  <si>
    <t>TP NR. 1922-59483/ 8-10-1999</t>
  </si>
  <si>
    <t>37/2</t>
  </si>
  <si>
    <t>VASILE  N. DUMITRA</t>
  </si>
  <si>
    <t>TP NR. 1670-9657 / 07-08-1997</t>
  </si>
  <si>
    <t>37/1</t>
  </si>
  <si>
    <t>GRIGORE I. PAVEL</t>
  </si>
  <si>
    <t>34/1</t>
  </si>
  <si>
    <t>TP NR. 2406-1959 / 11-06-2002</t>
  </si>
  <si>
    <t>CALUGARU L. MARIN; CALUGARU I. ION</t>
  </si>
  <si>
    <t>TP NR. 1671-9657 / 07-08-1997</t>
  </si>
  <si>
    <t>DUMITRASCU I. ION</t>
  </si>
  <si>
    <t>RISTOIU TUDOR; RISTOIU ARGENTINA</t>
  </si>
  <si>
    <t>TP NR. 1918-59483 / 08-10-1999</t>
  </si>
  <si>
    <t>BUSE D. FLORICA; BUSCA D. GHEORGHITA</t>
  </si>
  <si>
    <t>VLAHOS TOMAI, necasatorit</t>
  </si>
  <si>
    <t>TP NR. 1919-59483 / 08-10-1999</t>
  </si>
  <si>
    <t>MUNTEANU G. PATRU</t>
  </si>
  <si>
    <t>TP NR. 3330 / 13-12-2003</t>
  </si>
  <si>
    <t>1319/1</t>
  </si>
  <si>
    <t>TP NR. 3357 / 06-12-2004</t>
  </si>
  <si>
    <t>1327/3</t>
  </si>
  <si>
    <t>TP NR. 3356 / 06-01-2004</t>
  </si>
  <si>
    <t>1387/2</t>
  </si>
  <si>
    <t>GEORGESCU C. LUCIA; PASTA C. CRISTINA; PUPAZAN C. TUDOREL</t>
  </si>
  <si>
    <t>TP NR. 3332 / 13-12-2003</t>
  </si>
  <si>
    <t>1328</t>
  </si>
  <si>
    <t>BLENDEA CRISTINEL ION</t>
  </si>
  <si>
    <t>TP NR. 3364 / 06-12-2004</t>
  </si>
  <si>
    <t>1327/1</t>
  </si>
  <si>
    <t>PROTOPOPESCU I. NICOLAE; PROTOPOPESCU I. CONSTANTA; PROTOPOPESCU I. ELENA; TUTA I. GEORGETA; CODIN I. IOANA; BUSUIOC I. MARIOARA</t>
  </si>
  <si>
    <t>1317/9</t>
  </si>
  <si>
    <t>TP NR. 3333 / 13-12-2003</t>
  </si>
  <si>
    <t>1317/5</t>
  </si>
  <si>
    <t>PROTOPOPESCU T. GHEORGHE; GHITA T. VIOLETA</t>
  </si>
  <si>
    <t>TP NR. 1517-1393 / 08-04-1997</t>
  </si>
  <si>
    <t>COSTACHE GH. CONSTANTIN; COSTACHE GH. GICA</t>
  </si>
  <si>
    <t>TP NR. 2803 / 30-11-2002</t>
  </si>
  <si>
    <t>20/1</t>
  </si>
  <si>
    <t>MARGINEANU I. SAVU; PASIE I. MARIA</t>
  </si>
  <si>
    <t>TP NR. 16607/ 11-04-2012</t>
  </si>
  <si>
    <t>DRAGOMIR MARIN; DELEVEDOVA MARIA; DRAGOMIR GHEORGHE</t>
  </si>
  <si>
    <t>TP NR. 1988-59483/ 29-05-2000</t>
  </si>
  <si>
    <t>GRAMADA I. TEODOR</t>
  </si>
  <si>
    <t>TP NR. 2165-48343 / 31-10-2001</t>
  </si>
  <si>
    <t>SERBAN M. ILIE</t>
  </si>
  <si>
    <t>TP NR. 2005-48377/ 06-06-2000</t>
  </si>
  <si>
    <t>ILINCA N. FLORICA</t>
  </si>
  <si>
    <t>17/3</t>
  </si>
  <si>
    <t>DULGHERU ADRIAN MIHAI, necasatorit</t>
  </si>
  <si>
    <t>TP NR. 2059-48377 / 26-10-2000</t>
  </si>
  <si>
    <t>30745</t>
  </si>
  <si>
    <t>17/2</t>
  </si>
  <si>
    <t>DITA I. IOANA</t>
  </si>
  <si>
    <t>TP NR. 2122-48343 / 18-04-2001</t>
  </si>
  <si>
    <t>17/1</t>
  </si>
  <si>
    <t>CRISAN I. CONSTANTIN</t>
  </si>
  <si>
    <t>TP NR. 2750 / 21-11-1998</t>
  </si>
  <si>
    <t>30742</t>
  </si>
  <si>
    <t>POPA M. CONSTANTIN</t>
  </si>
  <si>
    <t>1317/6</t>
  </si>
  <si>
    <t>TP NR. 3389 / 16-03-2004</t>
  </si>
  <si>
    <t>1314/9</t>
  </si>
  <si>
    <t>MUGA N. JEAN</t>
  </si>
  <si>
    <t>TP NR. 3365 / 06-01-2004</t>
  </si>
  <si>
    <t>1313/8</t>
  </si>
  <si>
    <t>HIRSOVEANU G. ANA</t>
  </si>
  <si>
    <t>TP NR. 1716-45164 / 11-11-1998</t>
  </si>
  <si>
    <t>GEANA I. ION; PIRLEA I. CONSTANTIN</t>
  </si>
  <si>
    <t>1313/7</t>
  </si>
  <si>
    <t>MUGA  SEVASTIAN; JIANU  NICOLITA; BUSCA  ANISOARA; DIGA   ANGELICA</t>
  </si>
  <si>
    <t>TP NR. 2907 / 12-12-2002</t>
  </si>
  <si>
    <t>PAUNITA I. NICOLAE</t>
  </si>
  <si>
    <t>TP NR. 654-47889 / 24-04-1996</t>
  </si>
  <si>
    <t>60</t>
  </si>
  <si>
    <t>JIPLEA I. MARIA</t>
  </si>
  <si>
    <t>TP NR. 1486-45363 / 29-01-1997</t>
  </si>
  <si>
    <t>GRIGORE C. MARIA</t>
  </si>
  <si>
    <t>1313/6</t>
  </si>
  <si>
    <t>DULGHERU MIHAITA; DULGHERU MARIA MIRABELA</t>
  </si>
  <si>
    <t>TP NR. 1640-9657 / 06-08-1997</t>
  </si>
  <si>
    <t>TP NR. 1642-9657 / 06-08-1997</t>
  </si>
  <si>
    <t>COTOI M. ION</t>
  </si>
  <si>
    <t>TP NR. 1841-58809 / 23-07-1999</t>
  </si>
  <si>
    <t>DITA M. MARIA</t>
  </si>
  <si>
    <t>TP NR. 1477-45363 / 29-01-1997</t>
  </si>
  <si>
    <t>POPA I. CONSTANTIN</t>
  </si>
  <si>
    <t>6/1</t>
  </si>
  <si>
    <t>TP NR. 1407-45363 / 29-01-1997</t>
  </si>
  <si>
    <t>54</t>
  </si>
  <si>
    <t>BADEA I. MARIN</t>
  </si>
  <si>
    <t>TP NR. 1630-9657 / 05-08-1997</t>
  </si>
  <si>
    <t>GRIGORE P. VERGICA</t>
  </si>
  <si>
    <t>TP NR. 15722 /  12-11-2010</t>
  </si>
  <si>
    <t>GRIGORE P. ANDREI</t>
  </si>
  <si>
    <t>TP NR. 1448-45363 / 28-01-1997</t>
  </si>
  <si>
    <t>GUBANDRU I. MARIA</t>
  </si>
  <si>
    <t>TP NR. 9482/ 11-01-2008</t>
  </si>
  <si>
    <t>MIHAI I. ION</t>
  </si>
  <si>
    <t>TP NR. 3363 / 06-01-2004</t>
  </si>
  <si>
    <t>1313/4</t>
  </si>
  <si>
    <t>CIREASE I. ECATERINA</t>
  </si>
  <si>
    <t>1313/5</t>
  </si>
  <si>
    <t xml:space="preserve"> CONTRACT DE VANZARE CUMPARARE  AUT. NR. 2326/23.07.2010
 ACT DE PARTAJ VOLUNTAR AUT. NR.4046/11.10.2013 </t>
  </si>
  <si>
    <t xml:space="preserve">ACT NOTARIAL  CONTRACT DE VANZARE CUMPARARE NR.627/20.08.2010 </t>
  </si>
  <si>
    <t xml:space="preserve">CONTRACT DE SCHIMB AUT.NR.594/14.02.2014 </t>
  </si>
  <si>
    <t>CONTRACT DE VANZARE-CUMPARARE NR.3298/2005</t>
  </si>
  <si>
    <t xml:space="preserve">ACT NOTARIAL CM. NR.113/18.10.2004,  TDP NR.18083/20.12.2013 </t>
  </si>
  <si>
    <t xml:space="preserve">SENTINTA CIVILA NR.6546/09.05.2007 EMISA DE JUDECATORIA CRAIOVA, DECLARATIA AUT.NR.561/04.04.2013,TDP NR.2129/48343/18.04.2001 </t>
  </si>
  <si>
    <t>ACT ADMINISTRATIV TDP NR.2129-48343/18.04.2001 , HOTARAREA JUDECATOREASCA NR.6546/09.05.2007</t>
  </si>
  <si>
    <t>CONTRACT DE PARTAJ VOLUNTAR AUT. NR.4387/15.09.2008 , TP NR.2127-48343/18.04.2001, CM NR.155/15.09.2008 , INCHEIERE DE INDREPTARE NR.10401/11.08.2010 - , INCHEIERE DE INDREPTARE NR.16235/16.12.2010- , CERTIFICAT DE MOSTENITOR NR.153/15.09.2008</t>
  </si>
  <si>
    <t xml:space="preserve">CM NR.192/29.09.2005  , TDP NR.2014-48377/06.06.2000 , CM NR.48/30.03.2004 </t>
  </si>
  <si>
    <t>ACT DE PARTAJ VOLUNTAR 627/15.04.2011</t>
  </si>
  <si>
    <t xml:space="preserve">CVC AUT. NR.728/16.03.2011  </t>
  </si>
  <si>
    <t xml:space="preserve">TDP NR.3366/06.01.2004 </t>
  </si>
  <si>
    <t xml:space="preserve">CVC AUT. NR.1206/24.03.2014 </t>
  </si>
  <si>
    <t>CVC NR.AUT. 3984/15.12.2006</t>
  </si>
  <si>
    <t>CVC AUT. NR.469/29.01.2014</t>
  </si>
  <si>
    <t xml:space="preserve">TDP NR.2502-1325/02.08.2002 , ACT DE PARTAJ  VOLUNTAR AUT. NR. 560/06.09.2002 </t>
  </si>
  <si>
    <t xml:space="preserve">CONTRACT DE VANZARE AUT.367/20.03.2014 </t>
  </si>
  <si>
    <t xml:space="preserve">TDP 1646-9657/06.08.1997 </t>
  </si>
  <si>
    <t xml:space="preserve">TDP NR.2844/19.12.2002 , CM NR.14/10.04.2012 </t>
  </si>
  <si>
    <t>CONTRACT DE VANZARE CUMPARARE AUT. NR.4779/2007</t>
  </si>
  <si>
    <t>CVC AUT.NR.1841/06.07.2006, ART. 52 ALIN 1 DIN LEGEA 7/1996, ART.79, ALIN 1, ART.80 ALIN 2, ART 81 ALIN 1 DIN ORD.633/2006</t>
  </si>
  <si>
    <t xml:space="preserve">CONTRACT DE VANZARE CUMPARARE AUT. NR.1172/09.08.2013 </t>
  </si>
  <si>
    <t>CONTRACT DE DONATIE AUT.NR.210/2005</t>
  </si>
  <si>
    <t>CONTRACT DE DONATIE AUT.NR.211/2005</t>
  </si>
  <si>
    <t>STEFAN  MARIN</t>
  </si>
  <si>
    <t xml:space="preserve">TP nr.2932/2002 </t>
  </si>
  <si>
    <t>CONTRACT DE VANZARE-CUMPARARE NR.627/20.08.2010</t>
  </si>
  <si>
    <t xml:space="preserve"> ACT NORMATIV NR. TDP NR.692-47889, CM NR.32, CM NR. 57/2010,  CM NR.32/2014</t>
  </si>
  <si>
    <t>TP NR. 511- 59005 / 18-05-1995</t>
  </si>
  <si>
    <t xml:space="preserve">CONTRACT DE VANZARE CUMPARARE AUT.358/27.03.2013 </t>
  </si>
  <si>
    <t xml:space="preserve"> CONTRACT DE VANZARE CUMPARARE NR.924/2008  </t>
  </si>
  <si>
    <t>TP NR. 1941-59483 / 03-09-1999</t>
  </si>
  <si>
    <t>GEICA IOAN</t>
  </si>
  <si>
    <t>TP NR. 1619-9657 / 04-08-1997</t>
  </si>
  <si>
    <t>TP NR. 1924-59483 / 11-10-1999</t>
  </si>
  <si>
    <t>HIRSOVEANU  SEVASTITA(cota 1/2); CHELBEGEANU TRAIAN(cota 1/2)</t>
  </si>
  <si>
    <t>TDP 2014-48377/06.06.2000 , CM NR.48/30.03.2004 , CM NR.192/29.09.2005</t>
  </si>
  <si>
    <t>MUGA SEVASTIAN; JIANU NICOLITA; BUSCA ANISOARA; DIGA ANGELICA</t>
  </si>
  <si>
    <t>HOTARARE JUDECATOREASCA SENTINTA CIVILA NR. 19595/02.10.2001</t>
  </si>
  <si>
    <t>HOTARARE JUDECATOREASCA SENTINRA CIVILA NR. 19595/02.10.2001. EMISA DE JUDECATORIA CRAIOVA</t>
  </si>
  <si>
    <t>DR</t>
  </si>
  <si>
    <t>COMUNA SIMNICU DE SUS</t>
  </si>
  <si>
    <t>DE 1</t>
  </si>
  <si>
    <t>Valoare unitara (lei/mp)</t>
  </si>
  <si>
    <t>Total Suprafata Expropriata</t>
  </si>
  <si>
    <t>Total General</t>
  </si>
  <si>
    <t>Categorie Folosinta</t>
  </si>
  <si>
    <t>Valoare Unitara</t>
  </si>
  <si>
    <t>Total Valoare Expropriata</t>
  </si>
  <si>
    <t>TOTAL GENERAL</t>
  </si>
  <si>
    <t>284 imobile</t>
  </si>
  <si>
    <t>6 imobile</t>
  </si>
  <si>
    <t>1 imobil</t>
  </si>
  <si>
    <t>3 imobile</t>
  </si>
  <si>
    <t>32 imobile</t>
  </si>
  <si>
    <t>Arabil</t>
  </si>
  <si>
    <t>Pasune</t>
  </si>
  <si>
    <t>Neproductiv</t>
  </si>
  <si>
    <t>Paduri</t>
  </si>
  <si>
    <t>Pret unitar (lei/m.p.)</t>
  </si>
  <si>
    <t>Pret evaluat (lei)</t>
  </si>
  <si>
    <t>SUPRAFATA</t>
  </si>
  <si>
    <t>Nr. Total imobile de expropriat</t>
  </si>
  <si>
    <t>Terenuri arabile</t>
  </si>
  <si>
    <t>Paduri (PD)</t>
  </si>
  <si>
    <t>Pasuni (PS)</t>
  </si>
  <si>
    <t>Neproductiv (NH)</t>
  </si>
  <si>
    <t>Drum Exploatare (DR)</t>
  </si>
  <si>
    <r>
      <t xml:space="preserve">Calcule verificate 26.06.2015 - proprietari </t>
    </r>
    <r>
      <rPr>
        <sz val="11"/>
        <color indexed="8"/>
        <rFont val="Arial"/>
        <family val="2"/>
      </rPr>
      <t xml:space="preserve">afectati de expropriere </t>
    </r>
  </si>
  <si>
    <t>33544(provenita din conversia CF 1705)</t>
  </si>
  <si>
    <t>Verificare preturi terenuri Raport de evaluare VARIANTA FINALA 26.06.2015</t>
  </si>
  <si>
    <t>Anexa nr.2</t>
  </si>
  <si>
    <t>Lista tuturor proprietarilor și a sumelor individuale rezultate din Raportul de evaluare întocmit în conformitate cu legea nr.255/2010 cuprinzând imobilele supuse exproprierii situate pe raza Comunei SIMNICU DE SUS, din jud.GORJ la obiectivul de investiții ”Mărirea stabilității Depozitului de zgură și cenușă Valea Mânăstirii, folosind tehnologia de preparare a fluidului autoîntăritor de zgură și cenușă de electrofiltru”</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</si>
</sst>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22" x14ac:knownFonts="1">
    <font>
      <sz val="11"/>
      <color theme="1"/>
      <name val="Calibri"/>
      <family val="2"/>
      <scheme val="minor"/>
    </font>
    <font>
      <sz val="10"/>
      <color indexed="8"/>
      <name val="Arial"/>
      <family val="2"/>
    </font>
    <font>
      <sz val="10"/>
      <name val="Arial"/>
      <family val="2"/>
    </font>
    <font>
      <sz val="11"/>
      <color indexed="8"/>
      <name val="Calibri"/>
      <family val="2"/>
    </font>
    <font>
      <sz val="8"/>
      <name val="Calibri"/>
      <family val="2"/>
    </font>
    <font>
      <b/>
      <sz val="8"/>
      <name val="Calibri"/>
      <family val="2"/>
    </font>
    <font>
      <sz val="8"/>
      <name val="Calibri"/>
      <family val="2"/>
      <charset val="238"/>
    </font>
    <font>
      <sz val="8"/>
      <color indexed="8"/>
      <name val="Calibri"/>
      <family val="2"/>
    </font>
    <font>
      <sz val="8"/>
      <color indexed="8"/>
      <name val="Calibri"/>
      <family val="2"/>
      <charset val="238"/>
    </font>
    <font>
      <b/>
      <sz val="10"/>
      <color indexed="8"/>
      <name val="Calibri"/>
      <family val="2"/>
    </font>
    <font>
      <b/>
      <sz val="11"/>
      <color indexed="8"/>
      <name val="Calibri"/>
      <family val="2"/>
    </font>
    <font>
      <sz val="11"/>
      <name val="Calibri"/>
      <family val="2"/>
    </font>
    <font>
      <i/>
      <sz val="11"/>
      <name val="Calibri"/>
      <family val="2"/>
    </font>
    <font>
      <b/>
      <sz val="18"/>
      <color indexed="8"/>
      <name val="Calibri"/>
      <family val="2"/>
      <charset val="238"/>
    </font>
    <font>
      <b/>
      <sz val="11"/>
      <name val="Calibri"/>
      <family val="2"/>
    </font>
    <font>
      <b/>
      <sz val="7"/>
      <color indexed="8"/>
      <name val="Calibri"/>
      <family val="2"/>
    </font>
    <font>
      <b/>
      <sz val="12"/>
      <color indexed="8"/>
      <name val="Calibri"/>
      <family val="2"/>
    </font>
    <font>
      <sz val="11"/>
      <color indexed="8"/>
      <name val="Arial"/>
      <family val="2"/>
    </font>
    <font>
      <b/>
      <sz val="11"/>
      <color indexed="8"/>
      <name val="Arial"/>
      <family val="2"/>
    </font>
    <font>
      <b/>
      <sz val="12"/>
      <color indexed="8"/>
      <name val="Arial"/>
      <family val="2"/>
    </font>
    <font>
      <b/>
      <sz val="10"/>
      <color theme="0"/>
      <name val="Calibri"/>
      <family val="2"/>
      <charset val="238"/>
    </font>
    <font>
      <sz val="11"/>
      <color theme="0"/>
      <name val="Calibri"/>
      <family val="2"/>
      <charset val="238"/>
      <scheme val="minor"/>
    </font>
  </fonts>
  <fills count="8">
    <fill>
      <patternFill patternType="none"/>
    </fill>
    <fill>
      <patternFill patternType="gray125"/>
    </fill>
    <fill>
      <patternFill patternType="solid">
        <fgColor indexed="13"/>
        <bgColor indexed="64"/>
      </patternFill>
    </fill>
    <fill>
      <patternFill patternType="solid">
        <fgColor indexed="11"/>
        <bgColor indexed="64"/>
      </patternFill>
    </fill>
    <fill>
      <patternFill patternType="solid">
        <fgColor indexed="50"/>
        <bgColor indexed="64"/>
      </patternFill>
    </fill>
    <fill>
      <patternFill patternType="solid">
        <fgColor indexed="10"/>
        <bgColor indexed="64"/>
      </patternFill>
    </fill>
    <fill>
      <patternFill patternType="solid">
        <fgColor indexed="47"/>
        <bgColor indexed="64"/>
      </patternFill>
    </fill>
    <fill>
      <patternFill patternType="solid">
        <fgColor indexed="9"/>
        <bgColor indexed="64"/>
      </patternFill>
    </fill>
  </fills>
  <borders count="22">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s>
  <cellStyleXfs count="9">
    <xf numFmtId="0" fontId="0" fillId="0" borderId="0"/>
    <xf numFmtId="0" fontId="3" fillId="0" borderId="0"/>
    <xf numFmtId="0" fontId="3" fillId="0" borderId="0"/>
    <xf numFmtId="0" fontId="3" fillId="0" borderId="0"/>
    <xf numFmtId="0" fontId="1" fillId="0" borderId="0"/>
    <xf numFmtId="0" fontId="1" fillId="0" borderId="0"/>
    <xf numFmtId="0" fontId="2" fillId="0" borderId="0">
      <alignment vertical="center"/>
    </xf>
    <xf numFmtId="0" fontId="3" fillId="0" borderId="0"/>
    <xf numFmtId="0" fontId="3" fillId="0" borderId="0"/>
  </cellStyleXfs>
  <cellXfs count="135">
    <xf numFmtId="0" fontId="0" fillId="0" borderId="0" xfId="0"/>
    <xf numFmtId="0" fontId="0" fillId="0" borderId="0" xfId="0" applyFill="1"/>
    <xf numFmtId="1" fontId="4" fillId="0" borderId="0" xfId="0" applyNumberFormat="1" applyFont="1" applyFill="1" applyBorder="1" applyAlignment="1">
      <alignment horizontal="center" vertical="center"/>
    </xf>
    <xf numFmtId="0" fontId="0" fillId="0" borderId="0" xfId="0" applyNumberFormat="1" applyFill="1"/>
    <xf numFmtId="0" fontId="0" fillId="0" borderId="0" xfId="0" applyFill="1" applyAlignment="1">
      <alignment wrapText="1"/>
    </xf>
    <xf numFmtId="2" fontId="11" fillId="0" borderId="0" xfId="0" applyNumberFormat="1" applyFont="1" applyFill="1"/>
    <xf numFmtId="2" fontId="0" fillId="0" borderId="0" xfId="0" applyNumberFormat="1" applyFill="1"/>
    <xf numFmtId="2" fontId="0" fillId="0" borderId="0" xfId="0" applyNumberFormat="1" applyFill="1" applyBorder="1"/>
    <xf numFmtId="2" fontId="4" fillId="0" borderId="0" xfId="0" applyNumberFormat="1" applyFont="1" applyFill="1" applyAlignment="1">
      <alignment horizontal="center" vertical="center"/>
    </xf>
    <xf numFmtId="0" fontId="5" fillId="0" borderId="1"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2" fontId="5" fillId="0" borderId="2" xfId="0" applyNumberFormat="1" applyFont="1" applyFill="1" applyBorder="1" applyAlignment="1">
      <alignment horizontal="center" vertical="center" wrapText="1"/>
    </xf>
    <xf numFmtId="2" fontId="5" fillId="0" borderId="4" xfId="0" applyNumberFormat="1" applyFont="1" applyFill="1" applyBorder="1" applyAlignment="1">
      <alignment horizontal="center" vertical="center" wrapText="1"/>
    </xf>
    <xf numFmtId="0" fontId="6" fillId="0" borderId="5" xfId="0" applyNumberFormat="1" applyFont="1" applyFill="1" applyBorder="1" applyAlignment="1">
      <alignment horizontal="center" vertical="center" wrapText="1"/>
    </xf>
    <xf numFmtId="0" fontId="6" fillId="0" borderId="6" xfId="0" applyFont="1" applyFill="1" applyBorder="1" applyAlignment="1">
      <alignment horizontal="center" vertical="center" wrapText="1"/>
    </xf>
    <xf numFmtId="49" fontId="6" fillId="0" borderId="7" xfId="5" applyNumberFormat="1" applyFont="1" applyFill="1" applyBorder="1" applyAlignment="1">
      <alignment horizontal="center" vertical="center" wrapText="1"/>
    </xf>
    <xf numFmtId="0" fontId="6" fillId="0" borderId="7" xfId="0" applyFont="1" applyFill="1" applyBorder="1" applyAlignment="1">
      <alignment horizontal="center" vertical="center" wrapText="1"/>
    </xf>
    <xf numFmtId="2" fontId="4" fillId="0" borderId="7" xfId="5" applyNumberFormat="1" applyFont="1" applyFill="1" applyBorder="1" applyAlignment="1">
      <alignment horizontal="center" vertical="center" wrapText="1"/>
    </xf>
    <xf numFmtId="2" fontId="6" fillId="0" borderId="7" xfId="0" applyNumberFormat="1" applyFont="1" applyFill="1" applyBorder="1" applyAlignment="1">
      <alignment horizontal="center" vertical="center" wrapText="1"/>
    </xf>
    <xf numFmtId="0" fontId="6" fillId="0" borderId="8" xfId="0" applyNumberFormat="1" applyFont="1" applyFill="1" applyBorder="1" applyAlignment="1">
      <alignment horizontal="center" vertical="center" wrapText="1"/>
    </xf>
    <xf numFmtId="0" fontId="6" fillId="0" borderId="9" xfId="0" applyFont="1" applyFill="1" applyBorder="1" applyAlignment="1">
      <alignment horizontal="center" vertical="center" wrapText="1"/>
    </xf>
    <xf numFmtId="49" fontId="6" fillId="0" borderId="9" xfId="4" applyNumberFormat="1" applyFont="1" applyFill="1" applyBorder="1" applyAlignment="1">
      <alignment horizontal="center" vertical="center" wrapText="1"/>
    </xf>
    <xf numFmtId="2" fontId="4" fillId="0" borderId="9" xfId="4" applyNumberFormat="1" applyFont="1" applyFill="1" applyBorder="1" applyAlignment="1">
      <alignment horizontal="center" vertical="center" wrapText="1"/>
    </xf>
    <xf numFmtId="2" fontId="6" fillId="0" borderId="9" xfId="0" applyNumberFormat="1" applyFont="1" applyFill="1" applyBorder="1" applyAlignment="1">
      <alignment horizontal="center" vertical="center" wrapText="1"/>
    </xf>
    <xf numFmtId="2" fontId="4" fillId="0" borderId="9" xfId="5" applyNumberFormat="1" applyFont="1" applyFill="1" applyBorder="1" applyAlignment="1">
      <alignment horizontal="center" vertical="center" wrapText="1"/>
    </xf>
    <xf numFmtId="49" fontId="6" fillId="0" borderId="9" xfId="5" applyNumberFormat="1" applyFont="1" applyFill="1" applyBorder="1" applyAlignment="1">
      <alignment horizontal="center" vertical="center" wrapText="1"/>
    </xf>
    <xf numFmtId="2" fontId="4" fillId="0" borderId="9" xfId="6" applyNumberFormat="1" applyFont="1" applyFill="1" applyBorder="1" applyAlignment="1">
      <alignment horizontal="center" vertical="center" wrapText="1"/>
    </xf>
    <xf numFmtId="2" fontId="4" fillId="0" borderId="9" xfId="0" applyNumberFormat="1" applyFont="1" applyFill="1" applyBorder="1" applyAlignment="1">
      <alignment horizontal="center" vertical="center" wrapText="1"/>
    </xf>
    <xf numFmtId="0" fontId="6" fillId="0" borderId="9" xfId="5" applyNumberFormat="1" applyFont="1" applyFill="1" applyBorder="1" applyAlignment="1">
      <alignment horizontal="center" vertical="center" wrapText="1"/>
    </xf>
    <xf numFmtId="49" fontId="6" fillId="0" borderId="9" xfId="2" applyNumberFormat="1" applyFont="1" applyFill="1" applyBorder="1" applyAlignment="1">
      <alignment horizontal="center" vertical="center" wrapText="1"/>
    </xf>
    <xf numFmtId="49" fontId="6" fillId="0" borderId="9" xfId="3" applyNumberFormat="1" applyFont="1" applyFill="1" applyBorder="1" applyAlignment="1">
      <alignment horizontal="center" vertical="center" wrapText="1"/>
    </xf>
    <xf numFmtId="2" fontId="4" fillId="0" borderId="9" xfId="1" applyNumberFormat="1" applyFont="1" applyFill="1" applyBorder="1" applyAlignment="1">
      <alignment horizontal="center" vertical="center" wrapText="1"/>
    </xf>
    <xf numFmtId="1" fontId="6" fillId="0" borderId="9" xfId="0" applyNumberFormat="1" applyFont="1" applyFill="1" applyBorder="1" applyAlignment="1">
      <alignment horizontal="center" vertical="center" wrapText="1"/>
    </xf>
    <xf numFmtId="0" fontId="6" fillId="0" borderId="9" xfId="4" applyNumberFormat="1" applyFont="1" applyFill="1" applyBorder="1" applyAlignment="1">
      <alignment horizontal="center" vertical="center" wrapText="1"/>
    </xf>
    <xf numFmtId="49" fontId="6" fillId="0" borderId="9" xfId="0" applyNumberFormat="1" applyFont="1" applyFill="1" applyBorder="1" applyAlignment="1">
      <alignment horizontal="center" vertical="center" wrapText="1"/>
    </xf>
    <xf numFmtId="0" fontId="6" fillId="0" borderId="9" xfId="7" applyNumberFormat="1" applyFont="1" applyFill="1" applyBorder="1" applyAlignment="1">
      <alignment horizontal="center" vertical="center" wrapText="1"/>
    </xf>
    <xf numFmtId="49" fontId="6" fillId="0" borderId="9" xfId="8" applyNumberFormat="1" applyFont="1" applyFill="1" applyBorder="1" applyAlignment="1">
      <alignment horizontal="center" vertical="center" wrapText="1"/>
    </xf>
    <xf numFmtId="0" fontId="6" fillId="0" borderId="9" xfId="0" applyFont="1" applyFill="1" applyBorder="1" applyAlignment="1">
      <alignment vertical="center" wrapText="1"/>
    </xf>
    <xf numFmtId="1" fontId="6" fillId="0" borderId="8" xfId="0" applyNumberFormat="1" applyFont="1" applyFill="1" applyBorder="1" applyAlignment="1">
      <alignment horizontal="center" vertical="center" wrapText="1"/>
    </xf>
    <xf numFmtId="49" fontId="6" fillId="0" borderId="9" xfId="7" applyNumberFormat="1" applyFont="1" applyFill="1" applyBorder="1" applyAlignment="1">
      <alignment horizontal="center" vertical="center" wrapText="1"/>
    </xf>
    <xf numFmtId="0" fontId="6" fillId="0" borderId="10" xfId="0" applyNumberFormat="1" applyFont="1" applyFill="1" applyBorder="1" applyAlignment="1">
      <alignment horizontal="center" vertical="center" wrapText="1"/>
    </xf>
    <xf numFmtId="0" fontId="6" fillId="0" borderId="11" xfId="0" applyFont="1" applyFill="1" applyBorder="1" applyAlignment="1">
      <alignment horizontal="center" vertical="center" wrapText="1"/>
    </xf>
    <xf numFmtId="49" fontId="6" fillId="0" borderId="11" xfId="4" applyNumberFormat="1" applyFont="1" applyFill="1" applyBorder="1" applyAlignment="1">
      <alignment horizontal="center" vertical="center" wrapText="1"/>
    </xf>
    <xf numFmtId="2" fontId="4" fillId="0" borderId="11" xfId="0" applyNumberFormat="1" applyFont="1" applyFill="1" applyBorder="1" applyAlignment="1">
      <alignment horizontal="center" vertical="center" wrapText="1"/>
    </xf>
    <xf numFmtId="2" fontId="6" fillId="0" borderId="11" xfId="0" applyNumberFormat="1" applyFont="1" applyFill="1" applyBorder="1" applyAlignment="1">
      <alignment horizontal="center" vertical="center" wrapText="1"/>
    </xf>
    <xf numFmtId="0" fontId="0" fillId="0" borderId="0" xfId="0" applyFill="1" applyBorder="1"/>
    <xf numFmtId="1" fontId="13" fillId="0" borderId="0" xfId="0" applyNumberFormat="1" applyFont="1" applyFill="1" applyBorder="1" applyAlignment="1">
      <alignment horizontal="center" vertical="center"/>
    </xf>
    <xf numFmtId="2" fontId="7" fillId="0" borderId="0" xfId="0" applyNumberFormat="1" applyFont="1" applyFill="1" applyBorder="1" applyAlignment="1">
      <alignment horizontal="center" vertical="center"/>
    </xf>
    <xf numFmtId="2" fontId="10" fillId="0" borderId="12" xfId="0" applyNumberFormat="1" applyFont="1" applyFill="1" applyBorder="1" applyAlignment="1">
      <alignment horizontal="center" vertical="center" wrapText="1"/>
    </xf>
    <xf numFmtId="2" fontId="6" fillId="2" borderId="14" xfId="0" applyNumberFormat="1" applyFont="1" applyFill="1" applyBorder="1" applyAlignment="1">
      <alignment horizontal="center" vertical="center" wrapText="1"/>
    </xf>
    <xf numFmtId="2" fontId="6" fillId="2" borderId="15" xfId="0" applyNumberFormat="1"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9" xfId="0" applyFont="1" applyFill="1" applyBorder="1" applyAlignment="1">
      <alignment horizontal="center" vertical="center" wrapText="1"/>
    </xf>
    <xf numFmtId="2" fontId="6" fillId="3" borderId="9" xfId="0" applyNumberFormat="1" applyFont="1" applyFill="1" applyBorder="1" applyAlignment="1">
      <alignment horizontal="center" vertical="center" wrapText="1"/>
    </xf>
    <xf numFmtId="2" fontId="6" fillId="4" borderId="9" xfId="0" applyNumberFormat="1" applyFont="1" applyFill="1" applyBorder="1" applyAlignment="1">
      <alignment horizontal="center" vertical="center" wrapText="1"/>
    </xf>
    <xf numFmtId="1" fontId="6" fillId="2" borderId="9" xfId="0" applyNumberFormat="1" applyFont="1" applyFill="1" applyBorder="1" applyAlignment="1">
      <alignment horizontal="center" vertical="center" wrapText="1"/>
    </xf>
    <xf numFmtId="0" fontId="6" fillId="2" borderId="9" xfId="4" applyNumberFormat="1" applyFont="1" applyFill="1" applyBorder="1" applyAlignment="1">
      <alignment horizontal="center" vertical="center" wrapText="1"/>
    </xf>
    <xf numFmtId="0" fontId="6" fillId="5" borderId="9" xfId="0" applyFont="1" applyFill="1" applyBorder="1" applyAlignment="1">
      <alignment horizontal="center" vertical="center" wrapText="1"/>
    </xf>
    <xf numFmtId="49" fontId="6" fillId="6" borderId="9" xfId="5" applyNumberFormat="1" applyFont="1" applyFill="1" applyBorder="1" applyAlignment="1">
      <alignment horizontal="center" vertical="center" wrapText="1"/>
    </xf>
    <xf numFmtId="0" fontId="6" fillId="6" borderId="9" xfId="0" applyFont="1" applyFill="1" applyBorder="1" applyAlignment="1">
      <alignment horizontal="center" vertical="center" wrapText="1"/>
    </xf>
    <xf numFmtId="1" fontId="6" fillId="3" borderId="9" xfId="0" applyNumberFormat="1" applyFont="1" applyFill="1" applyBorder="1" applyAlignment="1">
      <alignment horizontal="center" vertical="center" wrapText="1"/>
    </xf>
    <xf numFmtId="2" fontId="8" fillId="5" borderId="9" xfId="0" applyNumberFormat="1" applyFont="1" applyFill="1" applyBorder="1" applyAlignment="1">
      <alignment horizontal="center" vertical="center" wrapText="1"/>
    </xf>
    <xf numFmtId="2" fontId="6" fillId="6" borderId="9" xfId="0" applyNumberFormat="1" applyFont="1" applyFill="1" applyBorder="1" applyAlignment="1">
      <alignment horizontal="center" vertical="center" wrapText="1"/>
    </xf>
    <xf numFmtId="0" fontId="15" fillId="0" borderId="0" xfId="0" applyFont="1" applyFill="1" applyAlignment="1">
      <alignment wrapText="1"/>
    </xf>
    <xf numFmtId="0" fontId="10" fillId="2" borderId="9" xfId="0" applyFont="1" applyFill="1" applyBorder="1" applyAlignment="1">
      <alignment horizontal="center" vertical="center" wrapText="1"/>
    </xf>
    <xf numFmtId="0" fontId="10" fillId="3" borderId="9" xfId="0" applyFont="1" applyFill="1" applyBorder="1" applyAlignment="1">
      <alignment horizontal="center" vertical="center" wrapText="1"/>
    </xf>
    <xf numFmtId="0" fontId="10" fillId="5" borderId="9" xfId="0" applyFont="1" applyFill="1" applyBorder="1" applyAlignment="1">
      <alignment horizontal="center" vertical="center" wrapText="1"/>
    </xf>
    <xf numFmtId="0" fontId="10" fillId="6" borderId="9" xfId="0" applyFont="1" applyFill="1" applyBorder="1" applyAlignment="1">
      <alignment horizontal="center" vertical="center" wrapText="1"/>
    </xf>
    <xf numFmtId="0" fontId="10" fillId="4" borderId="9" xfId="0" applyFont="1" applyFill="1" applyBorder="1" applyAlignment="1">
      <alignment horizontal="center" vertical="center" wrapText="1"/>
    </xf>
    <xf numFmtId="0" fontId="10" fillId="0" borderId="9" xfId="0" applyFont="1" applyBorder="1" applyAlignment="1">
      <alignment horizontal="center" vertical="center"/>
    </xf>
    <xf numFmtId="0" fontId="10" fillId="7" borderId="9" xfId="0" applyFont="1" applyFill="1" applyBorder="1" applyAlignment="1">
      <alignment horizontal="center" vertical="center" wrapText="1"/>
    </xf>
    <xf numFmtId="0" fontId="16" fillId="0" borderId="0" xfId="0" applyFont="1"/>
    <xf numFmtId="0" fontId="17" fillId="0" borderId="16" xfId="0" applyFont="1" applyBorder="1"/>
    <xf numFmtId="0" fontId="18" fillId="0" borderId="12" xfId="0" applyFont="1" applyBorder="1" applyAlignment="1">
      <alignment horizontal="center" vertical="center" wrapText="1"/>
    </xf>
    <xf numFmtId="0" fontId="17" fillId="0" borderId="8" xfId="0" applyFont="1" applyBorder="1" applyAlignment="1">
      <alignment horizontal="center" vertical="center" wrapText="1"/>
    </xf>
    <xf numFmtId="0" fontId="17" fillId="0" borderId="15" xfId="0" applyFont="1" applyBorder="1" applyAlignment="1">
      <alignment horizontal="center" vertical="center" wrapText="1"/>
    </xf>
    <xf numFmtId="0" fontId="0" fillId="0" borderId="12" xfId="0" applyBorder="1" applyAlignment="1">
      <alignment horizontal="center"/>
    </xf>
    <xf numFmtId="0" fontId="17" fillId="0" borderId="15" xfId="0" applyFont="1" applyBorder="1" applyAlignment="1">
      <alignment horizontal="center"/>
    </xf>
    <xf numFmtId="0" fontId="17" fillId="0" borderId="12" xfId="0" applyFont="1" applyBorder="1" applyAlignment="1">
      <alignment horizontal="center"/>
    </xf>
    <xf numFmtId="4" fontId="17" fillId="2" borderId="12" xfId="0" applyNumberFormat="1" applyFont="1" applyFill="1" applyBorder="1" applyAlignment="1">
      <alignment horizontal="center"/>
    </xf>
    <xf numFmtId="4" fontId="17" fillId="4" borderId="12" xfId="0" applyNumberFormat="1" applyFont="1" applyFill="1" applyBorder="1" applyAlignment="1">
      <alignment horizontal="center"/>
    </xf>
    <xf numFmtId="4" fontId="17" fillId="3" borderId="12" xfId="0" applyNumberFormat="1" applyFont="1" applyFill="1" applyBorder="1" applyAlignment="1">
      <alignment horizontal="center"/>
    </xf>
    <xf numFmtId="4" fontId="17" fillId="5" borderId="12" xfId="0" applyNumberFormat="1" applyFont="1" applyFill="1" applyBorder="1" applyAlignment="1">
      <alignment horizontal="center"/>
    </xf>
    <xf numFmtId="4" fontId="17" fillId="6" borderId="12" xfId="0" applyNumberFormat="1" applyFont="1" applyFill="1" applyBorder="1" applyAlignment="1">
      <alignment horizontal="center"/>
    </xf>
    <xf numFmtId="0" fontId="18" fillId="0" borderId="16" xfId="0" applyFont="1" applyBorder="1"/>
    <xf numFmtId="0" fontId="18" fillId="0" borderId="13" xfId="0" applyFont="1" applyBorder="1" applyAlignment="1">
      <alignment horizontal="center"/>
    </xf>
    <xf numFmtId="4" fontId="18" fillId="0" borderId="12" xfId="0" applyNumberFormat="1" applyFont="1" applyBorder="1" applyAlignment="1">
      <alignment horizontal="center"/>
    </xf>
    <xf numFmtId="0" fontId="17" fillId="0" borderId="0" xfId="0" applyFont="1"/>
    <xf numFmtId="4" fontId="0" fillId="2" borderId="9" xfId="0" applyNumberFormat="1" applyFill="1" applyBorder="1" applyAlignment="1">
      <alignment horizontal="center"/>
    </xf>
    <xf numFmtId="4" fontId="0" fillId="3" borderId="9" xfId="0" applyNumberFormat="1" applyFill="1" applyBorder="1" applyAlignment="1">
      <alignment horizontal="center"/>
    </xf>
    <xf numFmtId="4" fontId="0" fillId="5" borderId="9" xfId="0" applyNumberFormat="1" applyFill="1" applyBorder="1" applyAlignment="1">
      <alignment horizontal="center"/>
    </xf>
    <xf numFmtId="4" fontId="3" fillId="6" borderId="9" xfId="0" applyNumberFormat="1" applyFont="1" applyFill="1" applyBorder="1" applyAlignment="1">
      <alignment horizontal="center"/>
    </xf>
    <xf numFmtId="4" fontId="0" fillId="4" borderId="9" xfId="0" applyNumberFormat="1" applyFill="1" applyBorder="1" applyAlignment="1">
      <alignment horizontal="center"/>
    </xf>
    <xf numFmtId="4" fontId="17" fillId="2" borderId="8" xfId="0" applyNumberFormat="1" applyFont="1" applyFill="1" applyBorder="1" applyAlignment="1">
      <alignment horizontal="center"/>
    </xf>
    <xf numFmtId="4" fontId="17" fillId="4" borderId="8" xfId="0" applyNumberFormat="1" applyFont="1" applyFill="1" applyBorder="1" applyAlignment="1">
      <alignment horizontal="center"/>
    </xf>
    <xf numFmtId="4" fontId="17" fillId="3" borderId="8" xfId="0" applyNumberFormat="1" applyFont="1" applyFill="1" applyBorder="1" applyAlignment="1">
      <alignment horizontal="center"/>
    </xf>
    <xf numFmtId="4" fontId="17" fillId="5" borderId="8" xfId="0" applyNumberFormat="1" applyFont="1" applyFill="1" applyBorder="1" applyAlignment="1">
      <alignment horizontal="center"/>
    </xf>
    <xf numFmtId="4" fontId="17" fillId="6" borderId="8" xfId="0" applyNumberFormat="1" applyFont="1" applyFill="1" applyBorder="1" applyAlignment="1">
      <alignment horizontal="center"/>
    </xf>
    <xf numFmtId="4" fontId="18" fillId="0" borderId="10" xfId="0" applyNumberFormat="1" applyFont="1" applyBorder="1" applyAlignment="1">
      <alignment horizontal="center" wrapText="1"/>
    </xf>
    <xf numFmtId="0" fontId="6" fillId="7" borderId="8" xfId="0" applyNumberFormat="1" applyFont="1" applyFill="1" applyBorder="1" applyAlignment="1">
      <alignment horizontal="center" vertical="center" wrapText="1"/>
    </xf>
    <xf numFmtId="0" fontId="6" fillId="7" borderId="9" xfId="0" applyFont="1" applyFill="1" applyBorder="1" applyAlignment="1">
      <alignment horizontal="center" vertical="center" wrapText="1"/>
    </xf>
    <xf numFmtId="49" fontId="6" fillId="7" borderId="9" xfId="4" applyNumberFormat="1" applyFont="1" applyFill="1" applyBorder="1" applyAlignment="1">
      <alignment horizontal="center" vertical="center" wrapText="1"/>
    </xf>
    <xf numFmtId="2" fontId="6" fillId="7" borderId="9" xfId="0" applyNumberFormat="1"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0" applyFont="1" applyFill="1" applyBorder="1"/>
    <xf numFmtId="0" fontId="21" fillId="0" borderId="0" xfId="0" applyFont="1" applyFill="1" applyBorder="1" applyAlignment="1">
      <alignment wrapText="1"/>
    </xf>
    <xf numFmtId="2" fontId="4" fillId="0" borderId="0" xfId="0" applyNumberFormat="1" applyFont="1" applyFill="1" applyBorder="1" applyAlignment="1">
      <alignment horizontal="center" vertical="center" wrapText="1"/>
    </xf>
    <xf numFmtId="2" fontId="4" fillId="7" borderId="9" xfId="0" applyNumberFormat="1" applyFont="1" applyFill="1" applyBorder="1" applyAlignment="1">
      <alignment horizontal="center" vertical="center" wrapText="1"/>
    </xf>
    <xf numFmtId="0" fontId="6" fillId="2" borderId="11" xfId="0" applyFont="1" applyFill="1" applyBorder="1" applyAlignment="1">
      <alignment horizontal="center" vertical="center" wrapText="1"/>
    </xf>
    <xf numFmtId="2" fontId="14" fillId="0" borderId="12" xfId="0" applyNumberFormat="1" applyFont="1" applyFill="1" applyBorder="1" applyAlignment="1">
      <alignment horizontal="center" vertical="center" wrapText="1"/>
    </xf>
    <xf numFmtId="2" fontId="9" fillId="0" borderId="12" xfId="0" applyNumberFormat="1" applyFont="1" applyFill="1" applyBorder="1" applyAlignment="1">
      <alignment horizontal="center" vertical="center" wrapText="1"/>
    </xf>
    <xf numFmtId="0" fontId="0" fillId="0" borderId="0" xfId="0" applyNumberFormat="1" applyFill="1" applyAlignment="1">
      <alignment wrapText="1"/>
    </xf>
    <xf numFmtId="2" fontId="20" fillId="7" borderId="0" xfId="0" applyNumberFormat="1" applyFont="1" applyFill="1" applyBorder="1" applyAlignment="1">
      <alignment horizontal="center" vertical="center" wrapText="1"/>
    </xf>
    <xf numFmtId="2" fontId="11" fillId="0" borderId="0" xfId="0" applyNumberFormat="1" applyFont="1" applyFill="1" applyAlignment="1">
      <alignment wrapText="1"/>
    </xf>
    <xf numFmtId="2" fontId="4" fillId="0" borderId="0" xfId="0" applyNumberFormat="1" applyFont="1" applyFill="1" applyAlignment="1">
      <alignment horizontal="center" vertical="center" wrapText="1"/>
    </xf>
    <xf numFmtId="2" fontId="0" fillId="0" borderId="0" xfId="0" applyNumberFormat="1" applyFill="1" applyAlignment="1">
      <alignment wrapText="1"/>
    </xf>
    <xf numFmtId="2" fontId="0" fillId="0" borderId="0" xfId="0" applyNumberFormat="1" applyFill="1" applyBorder="1" applyAlignment="1">
      <alignment wrapText="1"/>
    </xf>
    <xf numFmtId="2" fontId="20" fillId="0" borderId="0" xfId="0" applyNumberFormat="1" applyFont="1" applyFill="1" applyBorder="1" applyAlignment="1">
      <alignment horizontal="center" vertical="center" wrapText="1"/>
    </xf>
    <xf numFmtId="0" fontId="20" fillId="0" borderId="0" xfId="0" applyFont="1" applyFill="1" applyBorder="1" applyAlignment="1">
      <alignment vertical="center" wrapText="1"/>
    </xf>
    <xf numFmtId="164" fontId="20" fillId="0" borderId="0" xfId="0" applyNumberFormat="1" applyFont="1" applyFill="1" applyBorder="1" applyAlignment="1">
      <alignment horizontal="center" vertical="center" wrapText="1"/>
    </xf>
    <xf numFmtId="0" fontId="10" fillId="0" borderId="17" xfId="0" applyNumberFormat="1" applyFont="1" applyFill="1" applyBorder="1" applyAlignment="1">
      <alignment horizontal="center" vertical="center" wrapText="1"/>
    </xf>
    <xf numFmtId="0" fontId="10" fillId="0" borderId="18" xfId="0" applyNumberFormat="1" applyFont="1" applyFill="1" applyBorder="1" applyAlignment="1">
      <alignment horizontal="center" vertical="center" wrapText="1"/>
    </xf>
    <xf numFmtId="0" fontId="10" fillId="0" borderId="19" xfId="0" applyNumberFormat="1" applyFont="1" applyFill="1" applyBorder="1" applyAlignment="1">
      <alignment horizontal="center" vertical="center" wrapText="1"/>
    </xf>
    <xf numFmtId="0" fontId="14" fillId="0" borderId="0" xfId="0" applyFont="1" applyFill="1" applyBorder="1" applyAlignment="1">
      <alignment horizontal="center" vertical="top" wrapText="1"/>
    </xf>
    <xf numFmtId="0" fontId="11" fillId="0" borderId="0" xfId="0" applyFont="1" applyFill="1" applyBorder="1" applyAlignment="1">
      <alignment horizontal="left"/>
    </xf>
    <xf numFmtId="0" fontId="12" fillId="0" borderId="0" xfId="0" applyFont="1" applyFill="1" applyBorder="1" applyAlignment="1">
      <alignment horizontal="right" vertical="center" wrapText="1"/>
    </xf>
    <xf numFmtId="0" fontId="0" fillId="0" borderId="0" xfId="0" applyBorder="1" applyAlignment="1">
      <alignment horizontal="right" vertical="center" wrapText="1"/>
    </xf>
    <xf numFmtId="0" fontId="11" fillId="0" borderId="0" xfId="0" applyFont="1" applyFill="1" applyBorder="1" applyAlignment="1">
      <alignment horizontal="left" vertical="center" wrapText="1"/>
    </xf>
    <xf numFmtId="0" fontId="0" fillId="0" borderId="0" xfId="0" applyBorder="1" applyAlignment="1">
      <alignment horizontal="left" vertical="center" wrapText="1"/>
    </xf>
    <xf numFmtId="0" fontId="19" fillId="0" borderId="0" xfId="0" applyFont="1" applyAlignment="1">
      <alignment horizontal="center"/>
    </xf>
    <xf numFmtId="0" fontId="18" fillId="0" borderId="20" xfId="0" applyFont="1" applyBorder="1" applyAlignment="1">
      <alignment horizontal="center" vertical="center" wrapText="1"/>
    </xf>
    <xf numFmtId="0" fontId="17" fillId="0" borderId="21" xfId="0" applyFont="1" applyBorder="1" applyAlignment="1">
      <alignment horizontal="center" vertical="center" wrapText="1"/>
    </xf>
  </cellXfs>
  <cellStyles count="9">
    <cellStyle name="Normal" xfId="0" builtinId="0"/>
    <cellStyle name="Normal_A20_5" xfId="1"/>
    <cellStyle name="Normal_A20_8" xfId="2"/>
    <cellStyle name="Normal_A20_9" xfId="3"/>
    <cellStyle name="Normal_Foaie1" xfId="4"/>
    <cellStyle name="Normal_Foaie3" xfId="5"/>
    <cellStyle name="Normal_Sheet1" xfId="6"/>
    <cellStyle name="Normal_T80" xfId="7"/>
    <cellStyle name="Normal_T80-1_4" xf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342"/>
  <sheetViews>
    <sheetView tabSelected="1" view="pageBreakPreview" zoomScaleNormal="50" zoomScaleSheetLayoutView="100" workbookViewId="0">
      <pane ySplit="8" topLeftCell="A333" activePane="bottomLeft" state="frozen"/>
      <selection pane="bottomLeft" activeCell="E342" sqref="E342"/>
    </sheetView>
  </sheetViews>
  <sheetFormatPr defaultColWidth="9.140625" defaultRowHeight="15" x14ac:dyDescent="0.25"/>
  <cols>
    <col min="1" max="1" width="2.7109375" style="1" customWidth="1"/>
    <col min="2" max="2" width="5.85546875" style="3" customWidth="1"/>
    <col min="3" max="3" width="7.5703125" style="1" customWidth="1"/>
    <col min="4" max="4" width="10.7109375" style="1" customWidth="1"/>
    <col min="5" max="5" width="28.140625" style="1" customWidth="1"/>
    <col min="6" max="6" width="10.28515625" style="1" customWidth="1"/>
    <col min="7" max="7" width="9.140625" style="1"/>
    <col min="8" max="8" width="9.42578125" style="1" customWidth="1"/>
    <col min="9" max="9" width="10.42578125" style="1" customWidth="1"/>
    <col min="10" max="10" width="17" style="1" customWidth="1"/>
    <col min="11" max="11" width="26.28515625" style="4" customWidth="1"/>
    <col min="12" max="12" width="10.140625" style="5" customWidth="1"/>
    <col min="13" max="13" width="12" style="8" customWidth="1"/>
    <col min="14" max="14" width="8.85546875" style="6" customWidth="1"/>
    <col min="15" max="15" width="10.140625" style="7" customWidth="1"/>
    <col min="16" max="16" width="9.140625" style="1"/>
    <col min="17" max="17" width="10" style="1" customWidth="1"/>
    <col min="18" max="18" width="11.5703125" style="1" bestFit="1" customWidth="1"/>
    <col min="19" max="19" width="12" style="1" customWidth="1"/>
    <col min="20" max="20" width="10.42578125" style="1" customWidth="1"/>
    <col min="21" max="21" width="12.7109375" style="1" bestFit="1" customWidth="1"/>
    <col min="22" max="16384" width="9.140625" style="1"/>
  </cols>
  <sheetData>
    <row r="1" spans="2:15" ht="6.75" customHeight="1" x14ac:dyDescent="0.25">
      <c r="M1" s="5"/>
    </row>
    <row r="2" spans="2:15" ht="15" customHeight="1" x14ac:dyDescent="0.25">
      <c r="B2" s="130"/>
      <c r="C2" s="130"/>
      <c r="D2" s="130"/>
      <c r="E2" s="128" t="s">
        <v>733</v>
      </c>
      <c r="F2" s="129"/>
      <c r="G2" s="129"/>
      <c r="H2" s="129"/>
      <c r="I2" s="129"/>
      <c r="J2" s="129"/>
      <c r="K2" s="129"/>
      <c r="L2" s="129"/>
      <c r="M2" s="129"/>
      <c r="N2" s="129"/>
      <c r="O2" s="129"/>
    </row>
    <row r="3" spans="2:15" x14ac:dyDescent="0.25">
      <c r="B3" s="130"/>
      <c r="C3" s="130"/>
      <c r="D3" s="130"/>
      <c r="E3" s="129"/>
      <c r="F3" s="129"/>
      <c r="G3" s="129"/>
      <c r="H3" s="129"/>
      <c r="I3" s="129"/>
      <c r="J3" s="129"/>
      <c r="K3" s="129"/>
      <c r="L3" s="129"/>
      <c r="M3" s="129"/>
      <c r="N3" s="129"/>
      <c r="O3" s="129"/>
    </row>
    <row r="4" spans="2:15" x14ac:dyDescent="0.25">
      <c r="B4" s="130"/>
      <c r="C4" s="130"/>
      <c r="D4" s="130"/>
      <c r="E4" s="129"/>
      <c r="F4" s="129"/>
      <c r="G4" s="129"/>
      <c r="H4" s="129"/>
      <c r="I4" s="129"/>
      <c r="J4" s="129"/>
      <c r="K4" s="129"/>
      <c r="L4" s="129"/>
      <c r="M4" s="129"/>
      <c r="N4" s="129"/>
      <c r="O4" s="129"/>
    </row>
    <row r="5" spans="2:15" x14ac:dyDescent="0.25">
      <c r="B5" s="131"/>
      <c r="C5" s="131"/>
      <c r="D5" s="131"/>
      <c r="E5" s="129"/>
      <c r="F5" s="129"/>
      <c r="G5" s="129"/>
      <c r="H5" s="129"/>
      <c r="I5" s="129"/>
      <c r="J5" s="129"/>
      <c r="K5" s="129"/>
      <c r="L5" s="129"/>
      <c r="M5" s="129"/>
      <c r="N5" s="129"/>
      <c r="O5" s="129"/>
    </row>
    <row r="6" spans="2:15" ht="49.5" customHeight="1" x14ac:dyDescent="0.25">
      <c r="B6" s="127"/>
      <c r="C6" s="127"/>
      <c r="D6" s="127"/>
      <c r="E6" s="126" t="s">
        <v>734</v>
      </c>
      <c r="F6" s="126"/>
      <c r="G6" s="126"/>
      <c r="H6" s="126"/>
      <c r="I6" s="126"/>
      <c r="J6" s="126"/>
      <c r="K6" s="126"/>
      <c r="L6" s="126"/>
      <c r="M6" s="126"/>
      <c r="N6" s="126"/>
      <c r="O6" s="126"/>
    </row>
    <row r="7" spans="2:15" ht="12.75" customHeight="1" thickBot="1" x14ac:dyDescent="0.3"/>
    <row r="8" spans="2:15" ht="50.25" customHeight="1" thickBot="1" x14ac:dyDescent="0.3">
      <c r="B8" s="9" t="s">
        <v>0</v>
      </c>
      <c r="C8" s="10" t="s">
        <v>1</v>
      </c>
      <c r="D8" s="11" t="s">
        <v>2</v>
      </c>
      <c r="E8" s="12" t="s">
        <v>3</v>
      </c>
      <c r="F8" s="10" t="s">
        <v>4</v>
      </c>
      <c r="G8" s="13" t="s">
        <v>5</v>
      </c>
      <c r="H8" s="10" t="s">
        <v>6</v>
      </c>
      <c r="I8" s="10" t="s">
        <v>7</v>
      </c>
      <c r="J8" s="10" t="s">
        <v>8</v>
      </c>
      <c r="K8" s="10" t="s">
        <v>9</v>
      </c>
      <c r="L8" s="14" t="s">
        <v>10</v>
      </c>
      <c r="M8" s="14" t="s">
        <v>11</v>
      </c>
      <c r="N8" s="14" t="s">
        <v>705</v>
      </c>
      <c r="O8" s="15" t="s">
        <v>12</v>
      </c>
    </row>
    <row r="9" spans="2:15" ht="33.75" x14ac:dyDescent="0.25">
      <c r="B9" s="16">
        <v>1</v>
      </c>
      <c r="C9" s="17" t="s">
        <v>13</v>
      </c>
      <c r="D9" s="17" t="s">
        <v>14</v>
      </c>
      <c r="E9" s="18" t="s">
        <v>15</v>
      </c>
      <c r="F9" s="19">
        <v>80</v>
      </c>
      <c r="G9" s="19">
        <v>83</v>
      </c>
      <c r="H9" s="54" t="s">
        <v>16</v>
      </c>
      <c r="I9" s="19">
        <v>30577</v>
      </c>
      <c r="J9" s="19" t="s">
        <v>17</v>
      </c>
      <c r="K9" s="18" t="s">
        <v>18</v>
      </c>
      <c r="L9" s="20">
        <v>2500</v>
      </c>
      <c r="M9" s="109">
        <v>17.37</v>
      </c>
      <c r="N9" s="21">
        <f t="shared" ref="N9:N40" si="0">F$337</f>
        <v>3</v>
      </c>
      <c r="O9" s="52">
        <f t="shared" ref="O9:O72" si="1">M9*N9</f>
        <v>52.11</v>
      </c>
    </row>
    <row r="10" spans="2:15" ht="22.5" x14ac:dyDescent="0.25">
      <c r="B10" s="22">
        <v>2</v>
      </c>
      <c r="C10" s="23" t="s">
        <v>13</v>
      </c>
      <c r="D10" s="23" t="s">
        <v>14</v>
      </c>
      <c r="E10" s="24" t="s">
        <v>19</v>
      </c>
      <c r="F10" s="23">
        <v>80</v>
      </c>
      <c r="G10" s="23">
        <v>81</v>
      </c>
      <c r="H10" s="55" t="s">
        <v>16</v>
      </c>
      <c r="I10" s="23">
        <v>30576</v>
      </c>
      <c r="J10" s="23" t="s">
        <v>17</v>
      </c>
      <c r="K10" s="24" t="s">
        <v>20</v>
      </c>
      <c r="L10" s="25">
        <v>4300</v>
      </c>
      <c r="M10" s="30">
        <v>69.09</v>
      </c>
      <c r="N10" s="26">
        <f t="shared" si="0"/>
        <v>3</v>
      </c>
      <c r="O10" s="53">
        <f t="shared" si="1"/>
        <v>207.27</v>
      </c>
    </row>
    <row r="11" spans="2:15" ht="33.75" x14ac:dyDescent="0.25">
      <c r="B11" s="22">
        <v>3</v>
      </c>
      <c r="C11" s="23" t="s">
        <v>13</v>
      </c>
      <c r="D11" s="23" t="s">
        <v>14</v>
      </c>
      <c r="E11" s="23" t="s">
        <v>21</v>
      </c>
      <c r="F11" s="23">
        <v>80</v>
      </c>
      <c r="G11" s="23">
        <v>84</v>
      </c>
      <c r="H11" s="55" t="s">
        <v>16</v>
      </c>
      <c r="I11" s="23">
        <v>30574</v>
      </c>
      <c r="J11" s="23" t="s">
        <v>17</v>
      </c>
      <c r="K11" s="23" t="s">
        <v>22</v>
      </c>
      <c r="L11" s="27">
        <v>4200</v>
      </c>
      <c r="M11" s="30">
        <v>104.12</v>
      </c>
      <c r="N11" s="26">
        <f t="shared" si="0"/>
        <v>3</v>
      </c>
      <c r="O11" s="53">
        <f t="shared" si="1"/>
        <v>312.36</v>
      </c>
    </row>
    <row r="12" spans="2:15" ht="22.5" x14ac:dyDescent="0.25">
      <c r="B12" s="22">
        <v>4</v>
      </c>
      <c r="C12" s="23" t="s">
        <v>13</v>
      </c>
      <c r="D12" s="23" t="s">
        <v>14</v>
      </c>
      <c r="E12" s="24" t="s">
        <v>23</v>
      </c>
      <c r="F12" s="23">
        <v>80</v>
      </c>
      <c r="G12" s="23">
        <v>79</v>
      </c>
      <c r="H12" s="55" t="s">
        <v>16</v>
      </c>
      <c r="I12" s="23">
        <v>30573</v>
      </c>
      <c r="J12" s="23" t="s">
        <v>17</v>
      </c>
      <c r="K12" s="24" t="s">
        <v>24</v>
      </c>
      <c r="L12" s="25">
        <v>3700</v>
      </c>
      <c r="M12" s="30">
        <v>119.1</v>
      </c>
      <c r="N12" s="26">
        <f t="shared" si="0"/>
        <v>3</v>
      </c>
      <c r="O12" s="53">
        <f t="shared" si="1"/>
        <v>357.29999999999995</v>
      </c>
    </row>
    <row r="13" spans="2:15" ht="22.5" x14ac:dyDescent="0.25">
      <c r="B13" s="22">
        <v>5</v>
      </c>
      <c r="C13" s="23" t="s">
        <v>13</v>
      </c>
      <c r="D13" s="23" t="s">
        <v>14</v>
      </c>
      <c r="E13" s="24" t="s">
        <v>25</v>
      </c>
      <c r="F13" s="23">
        <v>80</v>
      </c>
      <c r="G13" s="23">
        <v>78</v>
      </c>
      <c r="H13" s="55" t="s">
        <v>16</v>
      </c>
      <c r="I13" s="23">
        <v>30572</v>
      </c>
      <c r="J13" s="23" t="s">
        <v>17</v>
      </c>
      <c r="K13" s="24" t="s">
        <v>26</v>
      </c>
      <c r="L13" s="25">
        <v>15000</v>
      </c>
      <c r="M13" s="30">
        <v>615.91999999999996</v>
      </c>
      <c r="N13" s="26">
        <f t="shared" si="0"/>
        <v>3</v>
      </c>
      <c r="O13" s="53">
        <f t="shared" si="1"/>
        <v>1847.7599999999998</v>
      </c>
    </row>
    <row r="14" spans="2:15" ht="22.5" x14ac:dyDescent="0.25">
      <c r="B14" s="22">
        <v>6</v>
      </c>
      <c r="C14" s="23" t="s">
        <v>13</v>
      </c>
      <c r="D14" s="23" t="s">
        <v>14</v>
      </c>
      <c r="E14" s="28" t="s">
        <v>686</v>
      </c>
      <c r="F14" s="23">
        <v>80</v>
      </c>
      <c r="G14" s="23">
        <v>77</v>
      </c>
      <c r="H14" s="55" t="s">
        <v>16</v>
      </c>
      <c r="I14" s="23">
        <v>2176</v>
      </c>
      <c r="J14" s="23" t="s">
        <v>27</v>
      </c>
      <c r="K14" s="23" t="s">
        <v>687</v>
      </c>
      <c r="L14" s="29">
        <v>1002</v>
      </c>
      <c r="M14" s="30">
        <v>37.93</v>
      </c>
      <c r="N14" s="26">
        <f t="shared" si="0"/>
        <v>3</v>
      </c>
      <c r="O14" s="53">
        <f t="shared" si="1"/>
        <v>113.78999999999999</v>
      </c>
    </row>
    <row r="15" spans="2:15" ht="22.5" x14ac:dyDescent="0.25">
      <c r="B15" s="22">
        <v>7</v>
      </c>
      <c r="C15" s="23" t="s">
        <v>13</v>
      </c>
      <c r="D15" s="23" t="s">
        <v>14</v>
      </c>
      <c r="E15" s="23" t="s">
        <v>28</v>
      </c>
      <c r="F15" s="23">
        <v>80</v>
      </c>
      <c r="G15" s="23">
        <v>76</v>
      </c>
      <c r="H15" s="55" t="s">
        <v>16</v>
      </c>
      <c r="I15" s="23">
        <v>30571</v>
      </c>
      <c r="J15" s="23" t="s">
        <v>17</v>
      </c>
      <c r="K15" s="24" t="s">
        <v>29</v>
      </c>
      <c r="L15" s="25">
        <v>3700</v>
      </c>
      <c r="M15" s="30">
        <v>135.69</v>
      </c>
      <c r="N15" s="26">
        <f t="shared" si="0"/>
        <v>3</v>
      </c>
      <c r="O15" s="53">
        <f t="shared" si="1"/>
        <v>407.07</v>
      </c>
    </row>
    <row r="16" spans="2:15" ht="22.5" x14ac:dyDescent="0.25">
      <c r="B16" s="22">
        <v>8</v>
      </c>
      <c r="C16" s="23" t="s">
        <v>13</v>
      </c>
      <c r="D16" s="23" t="s">
        <v>14</v>
      </c>
      <c r="E16" s="23" t="s">
        <v>30</v>
      </c>
      <c r="F16" s="23">
        <v>80</v>
      </c>
      <c r="G16" s="23">
        <v>75</v>
      </c>
      <c r="H16" s="55" t="s">
        <v>16</v>
      </c>
      <c r="I16" s="23">
        <v>30570</v>
      </c>
      <c r="J16" s="23" t="s">
        <v>17</v>
      </c>
      <c r="K16" s="24" t="s">
        <v>31</v>
      </c>
      <c r="L16" s="25">
        <v>1200</v>
      </c>
      <c r="M16" s="30">
        <v>42.24</v>
      </c>
      <c r="N16" s="26">
        <f t="shared" si="0"/>
        <v>3</v>
      </c>
      <c r="O16" s="53">
        <f t="shared" si="1"/>
        <v>126.72</v>
      </c>
    </row>
    <row r="17" spans="2:15" ht="22.5" x14ac:dyDescent="0.25">
      <c r="B17" s="22">
        <v>9</v>
      </c>
      <c r="C17" s="23" t="s">
        <v>13</v>
      </c>
      <c r="D17" s="23" t="s">
        <v>14</v>
      </c>
      <c r="E17" s="23" t="s">
        <v>32</v>
      </c>
      <c r="F17" s="23">
        <v>80</v>
      </c>
      <c r="G17" s="23">
        <v>74</v>
      </c>
      <c r="H17" s="55" t="s">
        <v>16</v>
      </c>
      <c r="I17" s="23">
        <v>30569</v>
      </c>
      <c r="J17" s="23" t="s">
        <v>17</v>
      </c>
      <c r="K17" s="23" t="s">
        <v>33</v>
      </c>
      <c r="L17" s="30">
        <v>12000</v>
      </c>
      <c r="M17" s="30">
        <v>375.83</v>
      </c>
      <c r="N17" s="26">
        <f t="shared" si="0"/>
        <v>3</v>
      </c>
      <c r="O17" s="53">
        <f t="shared" si="1"/>
        <v>1127.49</v>
      </c>
    </row>
    <row r="18" spans="2:15" ht="33.75" x14ac:dyDescent="0.25">
      <c r="B18" s="22">
        <v>10</v>
      </c>
      <c r="C18" s="23" t="s">
        <v>13</v>
      </c>
      <c r="D18" s="23" t="s">
        <v>14</v>
      </c>
      <c r="E18" s="28" t="s">
        <v>34</v>
      </c>
      <c r="F18" s="23">
        <v>80</v>
      </c>
      <c r="G18" s="23">
        <v>73</v>
      </c>
      <c r="H18" s="55" t="s">
        <v>16</v>
      </c>
      <c r="I18" s="23" t="s">
        <v>17</v>
      </c>
      <c r="J18" s="23" t="s">
        <v>17</v>
      </c>
      <c r="K18" s="28" t="s">
        <v>35</v>
      </c>
      <c r="L18" s="27">
        <v>10000</v>
      </c>
      <c r="M18" s="30">
        <v>225.24</v>
      </c>
      <c r="N18" s="26">
        <f t="shared" si="0"/>
        <v>3</v>
      </c>
      <c r="O18" s="53">
        <f t="shared" si="1"/>
        <v>675.72</v>
      </c>
    </row>
    <row r="19" spans="2:15" ht="22.5" x14ac:dyDescent="0.25">
      <c r="B19" s="22">
        <v>11</v>
      </c>
      <c r="C19" s="23" t="s">
        <v>13</v>
      </c>
      <c r="D19" s="23" t="s">
        <v>14</v>
      </c>
      <c r="E19" s="24" t="s">
        <v>32</v>
      </c>
      <c r="F19" s="23">
        <v>80</v>
      </c>
      <c r="G19" s="23">
        <v>72</v>
      </c>
      <c r="H19" s="55" t="s">
        <v>16</v>
      </c>
      <c r="I19" s="23">
        <v>30568</v>
      </c>
      <c r="J19" s="23" t="s">
        <v>17</v>
      </c>
      <c r="K19" s="24" t="s">
        <v>33</v>
      </c>
      <c r="L19" s="25">
        <v>14000</v>
      </c>
      <c r="M19" s="30">
        <v>273.32</v>
      </c>
      <c r="N19" s="26">
        <f t="shared" si="0"/>
        <v>3</v>
      </c>
      <c r="O19" s="53">
        <f t="shared" si="1"/>
        <v>819.96</v>
      </c>
    </row>
    <row r="20" spans="2:15" ht="22.5" x14ac:dyDescent="0.25">
      <c r="B20" s="22">
        <v>12</v>
      </c>
      <c r="C20" s="23" t="s">
        <v>13</v>
      </c>
      <c r="D20" s="23" t="s">
        <v>14</v>
      </c>
      <c r="E20" s="23" t="s">
        <v>36</v>
      </c>
      <c r="F20" s="23">
        <v>80</v>
      </c>
      <c r="G20" s="23">
        <v>71</v>
      </c>
      <c r="H20" s="55" t="s">
        <v>16</v>
      </c>
      <c r="I20" s="23">
        <v>30567</v>
      </c>
      <c r="J20" s="23" t="s">
        <v>17</v>
      </c>
      <c r="K20" s="28" t="s">
        <v>37</v>
      </c>
      <c r="L20" s="27">
        <v>10200</v>
      </c>
      <c r="M20" s="30">
        <v>228.39</v>
      </c>
      <c r="N20" s="26">
        <f t="shared" si="0"/>
        <v>3</v>
      </c>
      <c r="O20" s="53">
        <f t="shared" si="1"/>
        <v>685.17</v>
      </c>
    </row>
    <row r="21" spans="2:15" ht="22.5" x14ac:dyDescent="0.25">
      <c r="B21" s="22">
        <v>13</v>
      </c>
      <c r="C21" s="23" t="s">
        <v>13</v>
      </c>
      <c r="D21" s="23" t="s">
        <v>14</v>
      </c>
      <c r="E21" s="23" t="s">
        <v>38</v>
      </c>
      <c r="F21" s="23">
        <v>80</v>
      </c>
      <c r="G21" s="23">
        <v>70</v>
      </c>
      <c r="H21" s="55" t="s">
        <v>16</v>
      </c>
      <c r="I21" s="23">
        <v>30681</v>
      </c>
      <c r="J21" s="23" t="s">
        <v>17</v>
      </c>
      <c r="K21" s="23" t="s">
        <v>39</v>
      </c>
      <c r="L21" s="25">
        <v>8500</v>
      </c>
      <c r="M21" s="30">
        <v>197.17</v>
      </c>
      <c r="N21" s="26">
        <f t="shared" si="0"/>
        <v>3</v>
      </c>
      <c r="O21" s="53">
        <f t="shared" si="1"/>
        <v>591.51</v>
      </c>
    </row>
    <row r="22" spans="2:15" ht="22.5" x14ac:dyDescent="0.25">
      <c r="B22" s="22">
        <v>14</v>
      </c>
      <c r="C22" s="23" t="s">
        <v>13</v>
      </c>
      <c r="D22" s="23" t="s">
        <v>14</v>
      </c>
      <c r="E22" s="23" t="s">
        <v>40</v>
      </c>
      <c r="F22" s="23">
        <v>80</v>
      </c>
      <c r="G22" s="23">
        <v>69</v>
      </c>
      <c r="H22" s="55" t="s">
        <v>16</v>
      </c>
      <c r="I22" s="23">
        <v>30680</v>
      </c>
      <c r="J22" s="23" t="s">
        <v>17</v>
      </c>
      <c r="K22" s="23" t="s">
        <v>41</v>
      </c>
      <c r="L22" s="25">
        <v>4200</v>
      </c>
      <c r="M22" s="30">
        <v>99.4</v>
      </c>
      <c r="N22" s="26">
        <f t="shared" si="0"/>
        <v>3</v>
      </c>
      <c r="O22" s="53">
        <f t="shared" si="1"/>
        <v>298.20000000000005</v>
      </c>
    </row>
    <row r="23" spans="2:15" ht="22.5" x14ac:dyDescent="0.25">
      <c r="B23" s="22">
        <v>15</v>
      </c>
      <c r="C23" s="23" t="s">
        <v>13</v>
      </c>
      <c r="D23" s="23" t="s">
        <v>14</v>
      </c>
      <c r="E23" s="24" t="s">
        <v>42</v>
      </c>
      <c r="F23" s="23">
        <v>80</v>
      </c>
      <c r="G23" s="23">
        <v>68</v>
      </c>
      <c r="H23" s="55" t="s">
        <v>16</v>
      </c>
      <c r="I23" s="23">
        <v>30679</v>
      </c>
      <c r="J23" s="23" t="s">
        <v>17</v>
      </c>
      <c r="K23" s="23" t="s">
        <v>43</v>
      </c>
      <c r="L23" s="25">
        <v>15000</v>
      </c>
      <c r="M23" s="30">
        <v>365.53</v>
      </c>
      <c r="N23" s="26">
        <f t="shared" si="0"/>
        <v>3</v>
      </c>
      <c r="O23" s="53">
        <f t="shared" si="1"/>
        <v>1096.5899999999999</v>
      </c>
    </row>
    <row r="24" spans="2:15" ht="22.5" x14ac:dyDescent="0.25">
      <c r="B24" s="22">
        <v>16</v>
      </c>
      <c r="C24" s="23" t="s">
        <v>13</v>
      </c>
      <c r="D24" s="23" t="s">
        <v>14</v>
      </c>
      <c r="E24" s="28" t="s">
        <v>44</v>
      </c>
      <c r="F24" s="23">
        <v>80</v>
      </c>
      <c r="G24" s="23">
        <v>67</v>
      </c>
      <c r="H24" s="55" t="s">
        <v>16</v>
      </c>
      <c r="I24" s="31">
        <v>2399</v>
      </c>
      <c r="J24" s="31" t="s">
        <v>45</v>
      </c>
      <c r="K24" s="23" t="s">
        <v>688</v>
      </c>
      <c r="L24" s="29">
        <v>6597</v>
      </c>
      <c r="M24" s="30">
        <v>152.28</v>
      </c>
      <c r="N24" s="26">
        <f t="shared" si="0"/>
        <v>3</v>
      </c>
      <c r="O24" s="53">
        <f t="shared" si="1"/>
        <v>456.84000000000003</v>
      </c>
    </row>
    <row r="25" spans="2:15" ht="22.5" x14ac:dyDescent="0.25">
      <c r="B25" s="22">
        <v>17</v>
      </c>
      <c r="C25" s="23" t="s">
        <v>13</v>
      </c>
      <c r="D25" s="23" t="s">
        <v>14</v>
      </c>
      <c r="E25" s="24" t="s">
        <v>46</v>
      </c>
      <c r="F25" s="23">
        <v>80</v>
      </c>
      <c r="G25" s="23">
        <v>65</v>
      </c>
      <c r="H25" s="55" t="s">
        <v>16</v>
      </c>
      <c r="I25" s="23">
        <v>30678</v>
      </c>
      <c r="J25" s="23" t="s">
        <v>17</v>
      </c>
      <c r="K25" s="24" t="s">
        <v>47</v>
      </c>
      <c r="L25" s="25">
        <v>2500</v>
      </c>
      <c r="M25" s="30">
        <v>68.12</v>
      </c>
      <c r="N25" s="26">
        <f t="shared" si="0"/>
        <v>3</v>
      </c>
      <c r="O25" s="53">
        <f t="shared" si="1"/>
        <v>204.36</v>
      </c>
    </row>
    <row r="26" spans="2:15" ht="22.5" x14ac:dyDescent="0.25">
      <c r="B26" s="22">
        <v>18</v>
      </c>
      <c r="C26" s="23" t="s">
        <v>13</v>
      </c>
      <c r="D26" s="23" t="s">
        <v>14</v>
      </c>
      <c r="E26" s="24" t="s">
        <v>48</v>
      </c>
      <c r="F26" s="23">
        <v>80</v>
      </c>
      <c r="G26" s="23" t="s">
        <v>49</v>
      </c>
      <c r="H26" s="55" t="s">
        <v>16</v>
      </c>
      <c r="I26" s="23">
        <v>30677</v>
      </c>
      <c r="J26" s="23" t="s">
        <v>17</v>
      </c>
      <c r="K26" s="24" t="s">
        <v>50</v>
      </c>
      <c r="L26" s="25">
        <v>1700</v>
      </c>
      <c r="M26" s="30">
        <v>48.94</v>
      </c>
      <c r="N26" s="26">
        <f t="shared" si="0"/>
        <v>3</v>
      </c>
      <c r="O26" s="53">
        <f t="shared" si="1"/>
        <v>146.82</v>
      </c>
    </row>
    <row r="27" spans="2:15" ht="33.75" x14ac:dyDescent="0.25">
      <c r="B27" s="22">
        <v>19</v>
      </c>
      <c r="C27" s="23" t="s">
        <v>13</v>
      </c>
      <c r="D27" s="23" t="s">
        <v>14</v>
      </c>
      <c r="E27" s="24" t="s">
        <v>51</v>
      </c>
      <c r="F27" s="23">
        <v>80</v>
      </c>
      <c r="G27" s="23">
        <v>64</v>
      </c>
      <c r="H27" s="55" t="s">
        <v>16</v>
      </c>
      <c r="I27" s="23">
        <v>30676</v>
      </c>
      <c r="J27" s="23">
        <v>30676</v>
      </c>
      <c r="K27" s="23" t="s">
        <v>689</v>
      </c>
      <c r="L27" s="25">
        <v>5800</v>
      </c>
      <c r="M27" s="30">
        <v>196.14</v>
      </c>
      <c r="N27" s="26">
        <f t="shared" si="0"/>
        <v>3</v>
      </c>
      <c r="O27" s="53">
        <f t="shared" si="1"/>
        <v>588.41999999999996</v>
      </c>
    </row>
    <row r="28" spans="2:15" ht="22.5" x14ac:dyDescent="0.25">
      <c r="B28" s="22">
        <v>20</v>
      </c>
      <c r="C28" s="23" t="s">
        <v>13</v>
      </c>
      <c r="D28" s="23" t="s">
        <v>14</v>
      </c>
      <c r="E28" s="24" t="s">
        <v>52</v>
      </c>
      <c r="F28" s="23">
        <v>80</v>
      </c>
      <c r="G28" s="23">
        <v>63</v>
      </c>
      <c r="H28" s="55" t="s">
        <v>16</v>
      </c>
      <c r="I28" s="23">
        <v>30675</v>
      </c>
      <c r="J28" s="23" t="s">
        <v>17</v>
      </c>
      <c r="K28" s="24" t="s">
        <v>53</v>
      </c>
      <c r="L28" s="25">
        <v>5000</v>
      </c>
      <c r="M28" s="30">
        <v>204.38</v>
      </c>
      <c r="N28" s="26">
        <f t="shared" si="0"/>
        <v>3</v>
      </c>
      <c r="O28" s="53">
        <f t="shared" si="1"/>
        <v>613.14</v>
      </c>
    </row>
    <row r="29" spans="2:15" ht="22.5" x14ac:dyDescent="0.25">
      <c r="B29" s="22">
        <v>21</v>
      </c>
      <c r="C29" s="23" t="s">
        <v>13</v>
      </c>
      <c r="D29" s="23" t="s">
        <v>14</v>
      </c>
      <c r="E29" s="24" t="s">
        <v>54</v>
      </c>
      <c r="F29" s="23">
        <v>80</v>
      </c>
      <c r="G29" s="23">
        <v>62</v>
      </c>
      <c r="H29" s="55" t="s">
        <v>16</v>
      </c>
      <c r="I29" s="23">
        <v>30674</v>
      </c>
      <c r="J29" s="23" t="s">
        <v>17</v>
      </c>
      <c r="K29" s="24" t="s">
        <v>55</v>
      </c>
      <c r="L29" s="25">
        <v>4500</v>
      </c>
      <c r="M29" s="30">
        <v>210.94</v>
      </c>
      <c r="N29" s="26">
        <f t="shared" si="0"/>
        <v>3</v>
      </c>
      <c r="O29" s="53">
        <f t="shared" si="1"/>
        <v>632.81999999999994</v>
      </c>
    </row>
    <row r="30" spans="2:15" ht="22.5" x14ac:dyDescent="0.25">
      <c r="B30" s="22">
        <v>22</v>
      </c>
      <c r="C30" s="23" t="s">
        <v>13</v>
      </c>
      <c r="D30" s="23" t="s">
        <v>14</v>
      </c>
      <c r="E30" s="32" t="s">
        <v>56</v>
      </c>
      <c r="F30" s="23">
        <v>80</v>
      </c>
      <c r="G30" s="23">
        <v>61</v>
      </c>
      <c r="H30" s="55" t="s">
        <v>16</v>
      </c>
      <c r="I30" s="23">
        <v>30673</v>
      </c>
      <c r="J30" s="23" t="s">
        <v>17</v>
      </c>
      <c r="K30" s="33" t="s">
        <v>57</v>
      </c>
      <c r="L30" s="34">
        <v>21900</v>
      </c>
      <c r="M30" s="30">
        <v>1982.08</v>
      </c>
      <c r="N30" s="26">
        <f t="shared" si="0"/>
        <v>3</v>
      </c>
      <c r="O30" s="53">
        <f t="shared" si="1"/>
        <v>5946.24</v>
      </c>
    </row>
    <row r="31" spans="2:15" ht="22.5" x14ac:dyDescent="0.25">
      <c r="B31" s="22">
        <v>23</v>
      </c>
      <c r="C31" s="23" t="s">
        <v>13</v>
      </c>
      <c r="D31" s="23" t="s">
        <v>14</v>
      </c>
      <c r="E31" s="32" t="s">
        <v>58</v>
      </c>
      <c r="F31" s="23">
        <v>80</v>
      </c>
      <c r="G31" s="23">
        <v>1342</v>
      </c>
      <c r="H31" s="55" t="s">
        <v>16</v>
      </c>
      <c r="I31" s="23" t="s">
        <v>17</v>
      </c>
      <c r="J31" s="23" t="s">
        <v>17</v>
      </c>
      <c r="K31" s="33" t="s">
        <v>59</v>
      </c>
      <c r="L31" s="30">
        <v>8004</v>
      </c>
      <c r="M31" s="30">
        <v>7539.18</v>
      </c>
      <c r="N31" s="26">
        <f t="shared" si="0"/>
        <v>3</v>
      </c>
      <c r="O31" s="53">
        <f t="shared" si="1"/>
        <v>22617.54</v>
      </c>
    </row>
    <row r="32" spans="2:15" ht="22.5" x14ac:dyDescent="0.25">
      <c r="B32" s="22">
        <v>24</v>
      </c>
      <c r="C32" s="23" t="s">
        <v>13</v>
      </c>
      <c r="D32" s="23" t="s">
        <v>14</v>
      </c>
      <c r="E32" s="24" t="s">
        <v>60</v>
      </c>
      <c r="F32" s="23">
        <v>80</v>
      </c>
      <c r="G32" s="23">
        <v>57</v>
      </c>
      <c r="H32" s="55" t="s">
        <v>16</v>
      </c>
      <c r="I32" s="23">
        <v>30669</v>
      </c>
      <c r="J32" s="23" t="s">
        <v>17</v>
      </c>
      <c r="K32" s="24" t="s">
        <v>61</v>
      </c>
      <c r="L32" s="25">
        <v>5000</v>
      </c>
      <c r="M32" s="30">
        <v>499.29</v>
      </c>
      <c r="N32" s="26">
        <f t="shared" si="0"/>
        <v>3</v>
      </c>
      <c r="O32" s="53">
        <f t="shared" si="1"/>
        <v>1497.8700000000001</v>
      </c>
    </row>
    <row r="33" spans="2:15" ht="22.5" x14ac:dyDescent="0.25">
      <c r="B33" s="22">
        <v>25</v>
      </c>
      <c r="C33" s="23" t="s">
        <v>13</v>
      </c>
      <c r="D33" s="23" t="s">
        <v>14</v>
      </c>
      <c r="E33" s="28" t="s">
        <v>62</v>
      </c>
      <c r="F33" s="23">
        <v>80</v>
      </c>
      <c r="G33" s="23">
        <v>56</v>
      </c>
      <c r="H33" s="55" t="s">
        <v>16</v>
      </c>
      <c r="I33" s="23">
        <v>30668</v>
      </c>
      <c r="J33" s="23" t="s">
        <v>17</v>
      </c>
      <c r="K33" s="28" t="s">
        <v>63</v>
      </c>
      <c r="L33" s="27">
        <v>6200</v>
      </c>
      <c r="M33" s="30">
        <v>1137.82</v>
      </c>
      <c r="N33" s="26">
        <f t="shared" si="0"/>
        <v>3</v>
      </c>
      <c r="O33" s="53">
        <f t="shared" si="1"/>
        <v>3413.46</v>
      </c>
    </row>
    <row r="34" spans="2:15" ht="22.5" x14ac:dyDescent="0.25">
      <c r="B34" s="22">
        <v>26</v>
      </c>
      <c r="C34" s="23" t="s">
        <v>13</v>
      </c>
      <c r="D34" s="23" t="s">
        <v>14</v>
      </c>
      <c r="E34" s="24" t="s">
        <v>64</v>
      </c>
      <c r="F34" s="23">
        <v>80</v>
      </c>
      <c r="G34" s="23" t="s">
        <v>65</v>
      </c>
      <c r="H34" s="55" t="s">
        <v>16</v>
      </c>
      <c r="I34" s="23">
        <v>30667</v>
      </c>
      <c r="J34" s="23" t="s">
        <v>17</v>
      </c>
      <c r="K34" s="24" t="s">
        <v>66</v>
      </c>
      <c r="L34" s="25">
        <v>1200</v>
      </c>
      <c r="M34" s="30">
        <v>182.2</v>
      </c>
      <c r="N34" s="26">
        <f t="shared" si="0"/>
        <v>3</v>
      </c>
      <c r="O34" s="53">
        <f t="shared" si="1"/>
        <v>546.59999999999991</v>
      </c>
    </row>
    <row r="35" spans="2:15" ht="22.5" x14ac:dyDescent="0.25">
      <c r="B35" s="22">
        <v>27</v>
      </c>
      <c r="C35" s="23" t="s">
        <v>13</v>
      </c>
      <c r="D35" s="23" t="s">
        <v>14</v>
      </c>
      <c r="E35" s="24" t="s">
        <v>67</v>
      </c>
      <c r="F35" s="23">
        <v>80</v>
      </c>
      <c r="G35" s="23">
        <v>55</v>
      </c>
      <c r="H35" s="55" t="s">
        <v>16</v>
      </c>
      <c r="I35" s="23">
        <v>30666</v>
      </c>
      <c r="J35" s="23" t="s">
        <v>17</v>
      </c>
      <c r="K35" s="24" t="s">
        <v>68</v>
      </c>
      <c r="L35" s="25">
        <v>14900</v>
      </c>
      <c r="M35" s="30">
        <v>1018.09</v>
      </c>
      <c r="N35" s="26">
        <f t="shared" si="0"/>
        <v>3</v>
      </c>
      <c r="O35" s="53">
        <f t="shared" si="1"/>
        <v>3054.27</v>
      </c>
    </row>
    <row r="36" spans="2:15" ht="22.5" x14ac:dyDescent="0.25">
      <c r="B36" s="22">
        <v>28</v>
      </c>
      <c r="C36" s="23" t="s">
        <v>13</v>
      </c>
      <c r="D36" s="23" t="s">
        <v>14</v>
      </c>
      <c r="E36" s="24" t="s">
        <v>69</v>
      </c>
      <c r="F36" s="23">
        <v>80</v>
      </c>
      <c r="G36" s="23">
        <v>54</v>
      </c>
      <c r="H36" s="55" t="s">
        <v>16</v>
      </c>
      <c r="I36" s="23">
        <v>30665</v>
      </c>
      <c r="J36" s="23" t="s">
        <v>17</v>
      </c>
      <c r="K36" s="24" t="s">
        <v>70</v>
      </c>
      <c r="L36" s="25">
        <v>15000</v>
      </c>
      <c r="M36" s="30">
        <v>1687.2</v>
      </c>
      <c r="N36" s="26">
        <f t="shared" si="0"/>
        <v>3</v>
      </c>
      <c r="O36" s="53">
        <f t="shared" si="1"/>
        <v>5061.6000000000004</v>
      </c>
    </row>
    <row r="37" spans="2:15" ht="22.5" x14ac:dyDescent="0.25">
      <c r="B37" s="22">
        <v>29</v>
      </c>
      <c r="C37" s="23" t="s">
        <v>13</v>
      </c>
      <c r="D37" s="23" t="s">
        <v>14</v>
      </c>
      <c r="E37" s="32" t="s">
        <v>58</v>
      </c>
      <c r="F37" s="23">
        <v>80</v>
      </c>
      <c r="G37" s="23">
        <v>1342</v>
      </c>
      <c r="H37" s="55" t="s">
        <v>16</v>
      </c>
      <c r="I37" s="23" t="s">
        <v>17</v>
      </c>
      <c r="J37" s="23" t="s">
        <v>17</v>
      </c>
      <c r="K37" s="33" t="s">
        <v>59</v>
      </c>
      <c r="L37" s="30">
        <v>29804</v>
      </c>
      <c r="M37" s="30">
        <v>27488.93</v>
      </c>
      <c r="N37" s="26">
        <f t="shared" si="0"/>
        <v>3</v>
      </c>
      <c r="O37" s="53">
        <f t="shared" si="1"/>
        <v>82466.790000000008</v>
      </c>
    </row>
    <row r="38" spans="2:15" ht="22.5" x14ac:dyDescent="0.25">
      <c r="B38" s="22">
        <v>30</v>
      </c>
      <c r="C38" s="23" t="s">
        <v>13</v>
      </c>
      <c r="D38" s="23" t="s">
        <v>14</v>
      </c>
      <c r="E38" s="24" t="s">
        <v>71</v>
      </c>
      <c r="F38" s="23">
        <v>80</v>
      </c>
      <c r="G38" s="23">
        <v>53</v>
      </c>
      <c r="H38" s="55" t="s">
        <v>16</v>
      </c>
      <c r="I38" s="23">
        <v>30664</v>
      </c>
      <c r="J38" s="23" t="s">
        <v>17</v>
      </c>
      <c r="K38" s="24" t="s">
        <v>72</v>
      </c>
      <c r="L38" s="25">
        <v>5000</v>
      </c>
      <c r="M38" s="30">
        <v>934.9</v>
      </c>
      <c r="N38" s="26">
        <f t="shared" si="0"/>
        <v>3</v>
      </c>
      <c r="O38" s="53">
        <f t="shared" si="1"/>
        <v>2804.7</v>
      </c>
    </row>
    <row r="39" spans="2:15" ht="22.5" x14ac:dyDescent="0.25">
      <c r="B39" s="22">
        <v>31</v>
      </c>
      <c r="C39" s="23" t="s">
        <v>13</v>
      </c>
      <c r="D39" s="23" t="s">
        <v>14</v>
      </c>
      <c r="E39" s="24" t="s">
        <v>73</v>
      </c>
      <c r="F39" s="23">
        <v>80</v>
      </c>
      <c r="G39" s="23">
        <v>52</v>
      </c>
      <c r="H39" s="55" t="s">
        <v>16</v>
      </c>
      <c r="I39" s="23">
        <v>30663</v>
      </c>
      <c r="J39" s="23" t="s">
        <v>17</v>
      </c>
      <c r="K39" s="24" t="s">
        <v>74</v>
      </c>
      <c r="L39" s="25">
        <v>5000</v>
      </c>
      <c r="M39" s="30">
        <v>901.83</v>
      </c>
      <c r="N39" s="26">
        <f t="shared" si="0"/>
        <v>3</v>
      </c>
      <c r="O39" s="53">
        <f t="shared" si="1"/>
        <v>2705.4900000000002</v>
      </c>
    </row>
    <row r="40" spans="2:15" ht="22.5" x14ac:dyDescent="0.25">
      <c r="B40" s="22">
        <v>32</v>
      </c>
      <c r="C40" s="23" t="s">
        <v>13</v>
      </c>
      <c r="D40" s="23" t="s">
        <v>14</v>
      </c>
      <c r="E40" s="28" t="s">
        <v>75</v>
      </c>
      <c r="F40" s="23">
        <v>80</v>
      </c>
      <c r="G40" s="23">
        <v>51</v>
      </c>
      <c r="H40" s="55" t="s">
        <v>16</v>
      </c>
      <c r="I40" s="31">
        <v>2230</v>
      </c>
      <c r="J40" s="31">
        <v>2762</v>
      </c>
      <c r="K40" s="35" t="s">
        <v>17</v>
      </c>
      <c r="L40" s="29">
        <v>6670</v>
      </c>
      <c r="M40" s="30">
        <v>412.67</v>
      </c>
      <c r="N40" s="26">
        <f t="shared" si="0"/>
        <v>3</v>
      </c>
      <c r="O40" s="53">
        <f t="shared" si="1"/>
        <v>1238.01</v>
      </c>
    </row>
    <row r="41" spans="2:15" ht="45" x14ac:dyDescent="0.25">
      <c r="B41" s="22">
        <v>33</v>
      </c>
      <c r="C41" s="23" t="s">
        <v>13</v>
      </c>
      <c r="D41" s="23" t="s">
        <v>14</v>
      </c>
      <c r="E41" s="24" t="s">
        <v>76</v>
      </c>
      <c r="F41" s="23">
        <v>80</v>
      </c>
      <c r="G41" s="23">
        <v>50</v>
      </c>
      <c r="H41" s="55" t="s">
        <v>16</v>
      </c>
      <c r="I41" s="36">
        <v>30273</v>
      </c>
      <c r="J41" s="36">
        <v>30273</v>
      </c>
      <c r="K41" s="35" t="s">
        <v>662</v>
      </c>
      <c r="L41" s="25">
        <v>7000</v>
      </c>
      <c r="M41" s="30">
        <v>1024.22</v>
      </c>
      <c r="N41" s="26">
        <f t="shared" ref="N41:N72" si="2">F$337</f>
        <v>3</v>
      </c>
      <c r="O41" s="53">
        <f t="shared" si="1"/>
        <v>3072.66</v>
      </c>
    </row>
    <row r="42" spans="2:15" ht="33.75" x14ac:dyDescent="0.25">
      <c r="B42" s="22">
        <v>34</v>
      </c>
      <c r="C42" s="23" t="s">
        <v>13</v>
      </c>
      <c r="D42" s="23" t="s">
        <v>14</v>
      </c>
      <c r="E42" s="23" t="s">
        <v>77</v>
      </c>
      <c r="F42" s="23">
        <v>80</v>
      </c>
      <c r="G42" s="37" t="s">
        <v>78</v>
      </c>
      <c r="H42" s="55" t="s">
        <v>16</v>
      </c>
      <c r="I42" s="23">
        <v>30661</v>
      </c>
      <c r="J42" s="23"/>
      <c r="K42" s="23" t="s">
        <v>690</v>
      </c>
      <c r="L42" s="30">
        <v>6300</v>
      </c>
      <c r="M42" s="30">
        <v>834.23</v>
      </c>
      <c r="N42" s="26">
        <f t="shared" si="2"/>
        <v>3</v>
      </c>
      <c r="O42" s="53">
        <f t="shared" si="1"/>
        <v>2502.69</v>
      </c>
    </row>
    <row r="43" spans="2:15" ht="22.5" x14ac:dyDescent="0.25">
      <c r="B43" s="22">
        <v>35</v>
      </c>
      <c r="C43" s="23" t="s">
        <v>13</v>
      </c>
      <c r="D43" s="23" t="s">
        <v>14</v>
      </c>
      <c r="E43" s="24" t="s">
        <v>79</v>
      </c>
      <c r="F43" s="23">
        <v>80</v>
      </c>
      <c r="G43" s="23">
        <v>48</v>
      </c>
      <c r="H43" s="55" t="s">
        <v>16</v>
      </c>
      <c r="I43" s="23">
        <v>30660</v>
      </c>
      <c r="J43" s="23" t="s">
        <v>17</v>
      </c>
      <c r="K43" s="24" t="s">
        <v>80</v>
      </c>
      <c r="L43" s="25">
        <v>7400</v>
      </c>
      <c r="M43" s="30">
        <v>857</v>
      </c>
      <c r="N43" s="26">
        <f t="shared" si="2"/>
        <v>3</v>
      </c>
      <c r="O43" s="53">
        <f t="shared" si="1"/>
        <v>2571</v>
      </c>
    </row>
    <row r="44" spans="2:15" ht="22.5" x14ac:dyDescent="0.25">
      <c r="B44" s="22">
        <v>36</v>
      </c>
      <c r="C44" s="23" t="s">
        <v>13</v>
      </c>
      <c r="D44" s="23" t="s">
        <v>14</v>
      </c>
      <c r="E44" s="23" t="s">
        <v>81</v>
      </c>
      <c r="F44" s="23">
        <v>80</v>
      </c>
      <c r="G44" s="23">
        <v>11</v>
      </c>
      <c r="H44" s="55" t="s">
        <v>16</v>
      </c>
      <c r="I44" s="23">
        <v>30659</v>
      </c>
      <c r="J44" s="23" t="s">
        <v>17</v>
      </c>
      <c r="K44" s="23" t="s">
        <v>82</v>
      </c>
      <c r="L44" s="30">
        <v>5200</v>
      </c>
      <c r="M44" s="30">
        <v>948.74</v>
      </c>
      <c r="N44" s="26">
        <f t="shared" si="2"/>
        <v>3</v>
      </c>
      <c r="O44" s="53">
        <f t="shared" si="1"/>
        <v>2846.2200000000003</v>
      </c>
    </row>
    <row r="45" spans="2:15" ht="22.5" x14ac:dyDescent="0.25">
      <c r="B45" s="22">
        <v>37</v>
      </c>
      <c r="C45" s="23" t="s">
        <v>13</v>
      </c>
      <c r="D45" s="23" t="s">
        <v>14</v>
      </c>
      <c r="E45" s="28" t="s">
        <v>44</v>
      </c>
      <c r="F45" s="23">
        <v>80</v>
      </c>
      <c r="G45" s="23" t="s">
        <v>83</v>
      </c>
      <c r="H45" s="55" t="s">
        <v>16</v>
      </c>
      <c r="I45" s="23">
        <v>2219</v>
      </c>
      <c r="J45" s="28" t="s">
        <v>84</v>
      </c>
      <c r="K45" s="23" t="s">
        <v>663</v>
      </c>
      <c r="L45" s="29">
        <v>3246</v>
      </c>
      <c r="M45" s="30">
        <v>334.09</v>
      </c>
      <c r="N45" s="26">
        <f t="shared" si="2"/>
        <v>3</v>
      </c>
      <c r="O45" s="53">
        <f t="shared" si="1"/>
        <v>1002.27</v>
      </c>
    </row>
    <row r="46" spans="2:15" ht="22.5" x14ac:dyDescent="0.25">
      <c r="B46" s="22">
        <v>38</v>
      </c>
      <c r="C46" s="23" t="s">
        <v>13</v>
      </c>
      <c r="D46" s="23" t="s">
        <v>14</v>
      </c>
      <c r="E46" s="24" t="s">
        <v>85</v>
      </c>
      <c r="F46" s="23">
        <v>80</v>
      </c>
      <c r="G46" s="23">
        <v>46</v>
      </c>
      <c r="H46" s="55" t="s">
        <v>16</v>
      </c>
      <c r="I46" s="23">
        <v>30658</v>
      </c>
      <c r="J46" s="23" t="s">
        <v>17</v>
      </c>
      <c r="K46" s="24" t="s">
        <v>86</v>
      </c>
      <c r="L46" s="25">
        <v>7000</v>
      </c>
      <c r="M46" s="30">
        <v>1642.33</v>
      </c>
      <c r="N46" s="26">
        <f t="shared" si="2"/>
        <v>3</v>
      </c>
      <c r="O46" s="53">
        <f t="shared" si="1"/>
        <v>4926.99</v>
      </c>
    </row>
    <row r="47" spans="2:15" ht="22.5" x14ac:dyDescent="0.25">
      <c r="B47" s="22">
        <v>39</v>
      </c>
      <c r="C47" s="23" t="s">
        <v>13</v>
      </c>
      <c r="D47" s="23" t="s">
        <v>14</v>
      </c>
      <c r="E47" s="32" t="s">
        <v>58</v>
      </c>
      <c r="F47" s="23">
        <v>80</v>
      </c>
      <c r="G47" s="23" t="s">
        <v>87</v>
      </c>
      <c r="H47" s="55" t="s">
        <v>16</v>
      </c>
      <c r="I47" s="23" t="s">
        <v>17</v>
      </c>
      <c r="J47" s="23" t="s">
        <v>17</v>
      </c>
      <c r="K47" s="23" t="s">
        <v>59</v>
      </c>
      <c r="L47" s="30">
        <v>1267</v>
      </c>
      <c r="M47" s="30">
        <v>205.47</v>
      </c>
      <c r="N47" s="26">
        <f t="shared" si="2"/>
        <v>3</v>
      </c>
      <c r="O47" s="53">
        <f t="shared" si="1"/>
        <v>616.41</v>
      </c>
    </row>
    <row r="48" spans="2:15" ht="22.5" x14ac:dyDescent="0.25">
      <c r="B48" s="22">
        <v>40</v>
      </c>
      <c r="C48" s="23" t="s">
        <v>13</v>
      </c>
      <c r="D48" s="23" t="s">
        <v>14</v>
      </c>
      <c r="E48" s="24" t="s">
        <v>88</v>
      </c>
      <c r="F48" s="23">
        <v>80</v>
      </c>
      <c r="G48" s="23">
        <v>45</v>
      </c>
      <c r="H48" s="55" t="s">
        <v>16</v>
      </c>
      <c r="I48" s="23">
        <v>30657</v>
      </c>
      <c r="J48" s="23" t="s">
        <v>17</v>
      </c>
      <c r="K48" s="24" t="s">
        <v>89</v>
      </c>
      <c r="L48" s="25">
        <v>15200</v>
      </c>
      <c r="M48" s="30">
        <v>2392.02</v>
      </c>
      <c r="N48" s="26">
        <f t="shared" si="2"/>
        <v>3</v>
      </c>
      <c r="O48" s="53">
        <f t="shared" si="1"/>
        <v>7176.0599999999995</v>
      </c>
    </row>
    <row r="49" spans="2:15" ht="22.5" x14ac:dyDescent="0.25">
      <c r="B49" s="22">
        <v>41</v>
      </c>
      <c r="C49" s="23" t="s">
        <v>13</v>
      </c>
      <c r="D49" s="23" t="s">
        <v>14</v>
      </c>
      <c r="E49" s="23" t="s">
        <v>90</v>
      </c>
      <c r="F49" s="23">
        <v>80</v>
      </c>
      <c r="G49" s="23">
        <v>44</v>
      </c>
      <c r="H49" s="55" t="s">
        <v>16</v>
      </c>
      <c r="I49" s="23">
        <v>30656</v>
      </c>
      <c r="J49" s="23" t="s">
        <v>17</v>
      </c>
      <c r="K49" s="23" t="s">
        <v>91</v>
      </c>
      <c r="L49" s="30">
        <v>20200</v>
      </c>
      <c r="M49" s="30">
        <v>4257.2700000000004</v>
      </c>
      <c r="N49" s="26">
        <f t="shared" si="2"/>
        <v>3</v>
      </c>
      <c r="O49" s="53">
        <f t="shared" si="1"/>
        <v>12771.810000000001</v>
      </c>
    </row>
    <row r="50" spans="2:15" ht="22.5" x14ac:dyDescent="0.25">
      <c r="B50" s="22">
        <v>42</v>
      </c>
      <c r="C50" s="23" t="s">
        <v>13</v>
      </c>
      <c r="D50" s="23" t="s">
        <v>14</v>
      </c>
      <c r="E50" s="24" t="s">
        <v>92</v>
      </c>
      <c r="F50" s="23">
        <v>80</v>
      </c>
      <c r="G50" s="23">
        <v>43</v>
      </c>
      <c r="H50" s="55" t="s">
        <v>16</v>
      </c>
      <c r="I50" s="23">
        <v>30655</v>
      </c>
      <c r="J50" s="23">
        <v>30655</v>
      </c>
      <c r="K50" s="23" t="s">
        <v>691</v>
      </c>
      <c r="L50" s="25">
        <v>5000</v>
      </c>
      <c r="M50" s="30">
        <v>933</v>
      </c>
      <c r="N50" s="26">
        <f t="shared" si="2"/>
        <v>3</v>
      </c>
      <c r="O50" s="53">
        <f t="shared" si="1"/>
        <v>2799</v>
      </c>
    </row>
    <row r="51" spans="2:15" ht="22.5" x14ac:dyDescent="0.25">
      <c r="B51" s="22">
        <v>43</v>
      </c>
      <c r="C51" s="23" t="s">
        <v>13</v>
      </c>
      <c r="D51" s="23" t="s">
        <v>14</v>
      </c>
      <c r="E51" s="24" t="s">
        <v>93</v>
      </c>
      <c r="F51" s="23">
        <v>80</v>
      </c>
      <c r="G51" s="23">
        <v>42</v>
      </c>
      <c r="H51" s="55" t="s">
        <v>16</v>
      </c>
      <c r="I51" s="23">
        <v>30653</v>
      </c>
      <c r="J51" s="23" t="s">
        <v>17</v>
      </c>
      <c r="K51" s="24" t="s">
        <v>94</v>
      </c>
      <c r="L51" s="25">
        <v>5800</v>
      </c>
      <c r="M51" s="30">
        <v>1129.03</v>
      </c>
      <c r="N51" s="26">
        <f t="shared" si="2"/>
        <v>3</v>
      </c>
      <c r="O51" s="53">
        <f t="shared" si="1"/>
        <v>3387.09</v>
      </c>
    </row>
    <row r="52" spans="2:15" ht="22.5" x14ac:dyDescent="0.25">
      <c r="B52" s="22">
        <v>44</v>
      </c>
      <c r="C52" s="23" t="s">
        <v>13</v>
      </c>
      <c r="D52" s="23" t="s">
        <v>14</v>
      </c>
      <c r="E52" s="28" t="s">
        <v>95</v>
      </c>
      <c r="F52" s="23">
        <v>80</v>
      </c>
      <c r="G52" s="23">
        <v>41</v>
      </c>
      <c r="H52" s="55" t="s">
        <v>16</v>
      </c>
      <c r="I52" s="23">
        <v>2385</v>
      </c>
      <c r="J52" s="23" t="s">
        <v>96</v>
      </c>
      <c r="K52" s="23" t="s">
        <v>664</v>
      </c>
      <c r="L52" s="29">
        <v>4951</v>
      </c>
      <c r="M52" s="30">
        <v>798.11</v>
      </c>
      <c r="N52" s="26">
        <f t="shared" si="2"/>
        <v>3</v>
      </c>
      <c r="O52" s="53">
        <f t="shared" si="1"/>
        <v>2394.33</v>
      </c>
    </row>
    <row r="53" spans="2:15" ht="22.5" x14ac:dyDescent="0.25">
      <c r="B53" s="22">
        <v>45</v>
      </c>
      <c r="C53" s="23" t="s">
        <v>13</v>
      </c>
      <c r="D53" s="23" t="s">
        <v>14</v>
      </c>
      <c r="E53" s="28" t="s">
        <v>95</v>
      </c>
      <c r="F53" s="23">
        <v>80</v>
      </c>
      <c r="G53" s="23">
        <v>39</v>
      </c>
      <c r="H53" s="55" t="s">
        <v>16</v>
      </c>
      <c r="I53" s="31">
        <v>33550</v>
      </c>
      <c r="J53" s="31">
        <v>33550</v>
      </c>
      <c r="K53" s="23" t="s">
        <v>692</v>
      </c>
      <c r="L53" s="29">
        <v>3071</v>
      </c>
      <c r="M53" s="30">
        <v>316.57</v>
      </c>
      <c r="N53" s="26">
        <f t="shared" si="2"/>
        <v>3</v>
      </c>
      <c r="O53" s="53">
        <f t="shared" si="1"/>
        <v>949.71</v>
      </c>
    </row>
    <row r="54" spans="2:15" ht="22.5" x14ac:dyDescent="0.25">
      <c r="B54" s="22">
        <v>46</v>
      </c>
      <c r="C54" s="23" t="s">
        <v>13</v>
      </c>
      <c r="D54" s="23" t="s">
        <v>14</v>
      </c>
      <c r="E54" s="24" t="s">
        <v>97</v>
      </c>
      <c r="F54" s="23">
        <v>80</v>
      </c>
      <c r="G54" s="23">
        <v>38</v>
      </c>
      <c r="H54" s="55" t="s">
        <v>16</v>
      </c>
      <c r="I54" s="36">
        <v>1100</v>
      </c>
      <c r="J54" s="38" t="s">
        <v>98</v>
      </c>
      <c r="K54" s="23" t="s">
        <v>665</v>
      </c>
      <c r="L54" s="25">
        <v>2773</v>
      </c>
      <c r="M54" s="30">
        <v>277.45</v>
      </c>
      <c r="N54" s="26">
        <f t="shared" si="2"/>
        <v>3</v>
      </c>
      <c r="O54" s="53">
        <f t="shared" si="1"/>
        <v>832.34999999999991</v>
      </c>
    </row>
    <row r="55" spans="2:15" ht="33.75" x14ac:dyDescent="0.25">
      <c r="B55" s="22">
        <v>47</v>
      </c>
      <c r="C55" s="23" t="s">
        <v>13</v>
      </c>
      <c r="D55" s="23" t="s">
        <v>14</v>
      </c>
      <c r="E55" s="24" t="s">
        <v>697</v>
      </c>
      <c r="F55" s="23">
        <v>80</v>
      </c>
      <c r="G55" s="23">
        <v>37</v>
      </c>
      <c r="H55" s="55" t="s">
        <v>16</v>
      </c>
      <c r="I55" s="23">
        <v>30651</v>
      </c>
      <c r="J55" s="23">
        <v>30651</v>
      </c>
      <c r="K55" s="23" t="s">
        <v>666</v>
      </c>
      <c r="L55" s="25">
        <v>21400</v>
      </c>
      <c r="M55" s="30">
        <v>5472.49</v>
      </c>
      <c r="N55" s="26">
        <f t="shared" si="2"/>
        <v>3</v>
      </c>
      <c r="O55" s="53">
        <f t="shared" si="1"/>
        <v>16417.47</v>
      </c>
    </row>
    <row r="56" spans="2:15" ht="22.5" x14ac:dyDescent="0.25">
      <c r="B56" s="22">
        <v>48</v>
      </c>
      <c r="C56" s="23" t="s">
        <v>13</v>
      </c>
      <c r="D56" s="23" t="s">
        <v>14</v>
      </c>
      <c r="E56" s="24" t="s">
        <v>99</v>
      </c>
      <c r="F56" s="23">
        <v>80</v>
      </c>
      <c r="G56" s="23">
        <v>35</v>
      </c>
      <c r="H56" s="55" t="s">
        <v>16</v>
      </c>
      <c r="I56" s="23">
        <v>30649</v>
      </c>
      <c r="J56" s="23" t="s">
        <v>17</v>
      </c>
      <c r="K56" s="24" t="s">
        <v>100</v>
      </c>
      <c r="L56" s="25">
        <v>5000</v>
      </c>
      <c r="M56" s="30">
        <v>302.57</v>
      </c>
      <c r="N56" s="26">
        <f t="shared" si="2"/>
        <v>3</v>
      </c>
      <c r="O56" s="53">
        <f t="shared" si="1"/>
        <v>907.71</v>
      </c>
    </row>
    <row r="57" spans="2:15" ht="22.5" x14ac:dyDescent="0.25">
      <c r="B57" s="22">
        <v>49</v>
      </c>
      <c r="C57" s="23" t="s">
        <v>13</v>
      </c>
      <c r="D57" s="23" t="s">
        <v>14</v>
      </c>
      <c r="E57" s="23" t="s">
        <v>101</v>
      </c>
      <c r="F57" s="23">
        <v>80</v>
      </c>
      <c r="G57" s="23">
        <v>112</v>
      </c>
      <c r="H57" s="55" t="s">
        <v>16</v>
      </c>
      <c r="I57" s="23">
        <v>30586</v>
      </c>
      <c r="J57" s="23" t="s">
        <v>17</v>
      </c>
      <c r="K57" s="24" t="s">
        <v>102</v>
      </c>
      <c r="L57" s="30">
        <v>1700</v>
      </c>
      <c r="M57" s="30">
        <v>110.3</v>
      </c>
      <c r="N57" s="26">
        <f t="shared" si="2"/>
        <v>3</v>
      </c>
      <c r="O57" s="53">
        <f t="shared" si="1"/>
        <v>330.9</v>
      </c>
    </row>
    <row r="58" spans="2:15" ht="22.5" x14ac:dyDescent="0.25">
      <c r="B58" s="22">
        <v>50</v>
      </c>
      <c r="C58" s="23" t="s">
        <v>13</v>
      </c>
      <c r="D58" s="23" t="s">
        <v>14</v>
      </c>
      <c r="E58" s="23" t="s">
        <v>103</v>
      </c>
      <c r="F58" s="23">
        <v>80</v>
      </c>
      <c r="G58" s="23">
        <v>113</v>
      </c>
      <c r="H58" s="55" t="s">
        <v>16</v>
      </c>
      <c r="I58" s="23">
        <v>30587</v>
      </c>
      <c r="J58" s="23" t="s">
        <v>17</v>
      </c>
      <c r="K58" s="28" t="s">
        <v>104</v>
      </c>
      <c r="L58" s="30">
        <v>5000</v>
      </c>
      <c r="M58" s="30">
        <v>88.42</v>
      </c>
      <c r="N58" s="26">
        <f t="shared" si="2"/>
        <v>3</v>
      </c>
      <c r="O58" s="53">
        <f t="shared" si="1"/>
        <v>265.26</v>
      </c>
    </row>
    <row r="59" spans="2:15" ht="22.5" x14ac:dyDescent="0.25">
      <c r="B59" s="22">
        <v>51</v>
      </c>
      <c r="C59" s="23" t="s">
        <v>13</v>
      </c>
      <c r="D59" s="23" t="s">
        <v>14</v>
      </c>
      <c r="E59" s="32" t="s">
        <v>56</v>
      </c>
      <c r="F59" s="23">
        <v>80</v>
      </c>
      <c r="G59" s="23" t="s">
        <v>105</v>
      </c>
      <c r="H59" s="55" t="s">
        <v>16</v>
      </c>
      <c r="I59" s="23">
        <v>30627</v>
      </c>
      <c r="J59" s="23" t="s">
        <v>17</v>
      </c>
      <c r="K59" s="33" t="s">
        <v>57</v>
      </c>
      <c r="L59" s="30">
        <v>16000</v>
      </c>
      <c r="M59" s="30">
        <v>5207.8900000000003</v>
      </c>
      <c r="N59" s="26">
        <f t="shared" si="2"/>
        <v>3</v>
      </c>
      <c r="O59" s="53">
        <f t="shared" si="1"/>
        <v>15623.670000000002</v>
      </c>
    </row>
    <row r="60" spans="2:15" ht="22.5" x14ac:dyDescent="0.25">
      <c r="B60" s="22">
        <v>52</v>
      </c>
      <c r="C60" s="23" t="s">
        <v>13</v>
      </c>
      <c r="D60" s="23" t="s">
        <v>14</v>
      </c>
      <c r="E60" s="39" t="s">
        <v>58</v>
      </c>
      <c r="F60" s="23">
        <v>80</v>
      </c>
      <c r="G60" s="23">
        <v>137</v>
      </c>
      <c r="H60" s="55" t="s">
        <v>16</v>
      </c>
      <c r="I60" s="23" t="s">
        <v>17</v>
      </c>
      <c r="J60" s="23" t="s">
        <v>17</v>
      </c>
      <c r="K60" s="33" t="s">
        <v>59</v>
      </c>
      <c r="L60" s="30">
        <v>1100</v>
      </c>
      <c r="M60" s="30">
        <v>392.02</v>
      </c>
      <c r="N60" s="26">
        <f t="shared" si="2"/>
        <v>3</v>
      </c>
      <c r="O60" s="53">
        <f t="shared" si="1"/>
        <v>1176.06</v>
      </c>
    </row>
    <row r="61" spans="2:15" ht="22.5" x14ac:dyDescent="0.25">
      <c r="B61" s="22">
        <v>53</v>
      </c>
      <c r="C61" s="23" t="s">
        <v>13</v>
      </c>
      <c r="D61" s="23" t="s">
        <v>14</v>
      </c>
      <c r="E61" s="24" t="s">
        <v>106</v>
      </c>
      <c r="F61" s="23">
        <v>80</v>
      </c>
      <c r="G61" s="23">
        <v>138</v>
      </c>
      <c r="H61" s="55" t="s">
        <v>16</v>
      </c>
      <c r="I61" s="23">
        <v>30626</v>
      </c>
      <c r="J61" s="23" t="s">
        <v>17</v>
      </c>
      <c r="K61" s="24" t="s">
        <v>107</v>
      </c>
      <c r="L61" s="30">
        <v>1000</v>
      </c>
      <c r="M61" s="30">
        <v>359.79</v>
      </c>
      <c r="N61" s="26">
        <f t="shared" si="2"/>
        <v>3</v>
      </c>
      <c r="O61" s="53">
        <f t="shared" si="1"/>
        <v>1079.3700000000001</v>
      </c>
    </row>
    <row r="62" spans="2:15" ht="22.5" x14ac:dyDescent="0.25">
      <c r="B62" s="22">
        <v>54</v>
      </c>
      <c r="C62" s="23" t="s">
        <v>13</v>
      </c>
      <c r="D62" s="23" t="s">
        <v>14</v>
      </c>
      <c r="E62" s="24" t="s">
        <v>108</v>
      </c>
      <c r="F62" s="23">
        <v>80</v>
      </c>
      <c r="G62" s="23">
        <v>139</v>
      </c>
      <c r="H62" s="55" t="s">
        <v>16</v>
      </c>
      <c r="I62" s="23">
        <v>30625</v>
      </c>
      <c r="J62" s="23" t="s">
        <v>17</v>
      </c>
      <c r="K62" s="24" t="s">
        <v>109</v>
      </c>
      <c r="L62" s="30">
        <v>1200</v>
      </c>
      <c r="M62" s="30">
        <v>435.99</v>
      </c>
      <c r="N62" s="26">
        <f t="shared" si="2"/>
        <v>3</v>
      </c>
      <c r="O62" s="53">
        <f t="shared" si="1"/>
        <v>1307.97</v>
      </c>
    </row>
    <row r="63" spans="2:15" ht="22.5" x14ac:dyDescent="0.25">
      <c r="B63" s="22">
        <v>55</v>
      </c>
      <c r="C63" s="23" t="s">
        <v>13</v>
      </c>
      <c r="D63" s="23" t="s">
        <v>14</v>
      </c>
      <c r="E63" s="39" t="s">
        <v>58</v>
      </c>
      <c r="F63" s="23">
        <v>80</v>
      </c>
      <c r="G63" s="23">
        <v>140</v>
      </c>
      <c r="H63" s="55" t="s">
        <v>16</v>
      </c>
      <c r="I63" s="23" t="s">
        <v>17</v>
      </c>
      <c r="J63" s="23" t="s">
        <v>17</v>
      </c>
      <c r="K63" s="33" t="s">
        <v>59</v>
      </c>
      <c r="L63" s="30">
        <v>2000</v>
      </c>
      <c r="M63" s="30">
        <v>735.44</v>
      </c>
      <c r="N63" s="26">
        <f t="shared" si="2"/>
        <v>3</v>
      </c>
      <c r="O63" s="53">
        <f t="shared" si="1"/>
        <v>2206.3200000000002</v>
      </c>
    </row>
    <row r="64" spans="2:15" ht="22.5" x14ac:dyDescent="0.25">
      <c r="B64" s="22">
        <v>56</v>
      </c>
      <c r="C64" s="23" t="s">
        <v>13</v>
      </c>
      <c r="D64" s="23" t="s">
        <v>14</v>
      </c>
      <c r="E64" s="39" t="s">
        <v>58</v>
      </c>
      <c r="F64" s="23">
        <v>80</v>
      </c>
      <c r="G64" s="23">
        <v>141</v>
      </c>
      <c r="H64" s="55" t="s">
        <v>16</v>
      </c>
      <c r="I64" s="23" t="s">
        <v>17</v>
      </c>
      <c r="J64" s="23" t="s">
        <v>17</v>
      </c>
      <c r="K64" s="33" t="s">
        <v>59</v>
      </c>
      <c r="L64" s="30">
        <v>2000</v>
      </c>
      <c r="M64" s="30">
        <v>745.25</v>
      </c>
      <c r="N64" s="26">
        <f t="shared" si="2"/>
        <v>3</v>
      </c>
      <c r="O64" s="53">
        <f t="shared" si="1"/>
        <v>2235.75</v>
      </c>
    </row>
    <row r="65" spans="2:15" ht="22.5" x14ac:dyDescent="0.25">
      <c r="B65" s="22">
        <v>57</v>
      </c>
      <c r="C65" s="23" t="s">
        <v>13</v>
      </c>
      <c r="D65" s="23" t="s">
        <v>14</v>
      </c>
      <c r="E65" s="24" t="s">
        <v>110</v>
      </c>
      <c r="F65" s="23">
        <v>80</v>
      </c>
      <c r="G65" s="23">
        <v>142</v>
      </c>
      <c r="H65" s="55" t="s">
        <v>16</v>
      </c>
      <c r="I65" s="23">
        <v>30624</v>
      </c>
      <c r="J65" s="23" t="s">
        <v>17</v>
      </c>
      <c r="K65" s="24" t="s">
        <v>187</v>
      </c>
      <c r="L65" s="30">
        <v>2600</v>
      </c>
      <c r="M65" s="30">
        <v>983.52</v>
      </c>
      <c r="N65" s="26">
        <f t="shared" si="2"/>
        <v>3</v>
      </c>
      <c r="O65" s="53">
        <f t="shared" si="1"/>
        <v>2950.56</v>
      </c>
    </row>
    <row r="66" spans="2:15" ht="22.5" x14ac:dyDescent="0.25">
      <c r="B66" s="22">
        <v>58</v>
      </c>
      <c r="C66" s="23" t="s">
        <v>13</v>
      </c>
      <c r="D66" s="23" t="s">
        <v>14</v>
      </c>
      <c r="E66" s="24" t="s">
        <v>38</v>
      </c>
      <c r="F66" s="23">
        <v>80</v>
      </c>
      <c r="G66" s="23">
        <v>143</v>
      </c>
      <c r="H66" s="55" t="s">
        <v>16</v>
      </c>
      <c r="I66" s="23">
        <v>30623</v>
      </c>
      <c r="J66" s="23" t="s">
        <v>17</v>
      </c>
      <c r="K66" s="24" t="s">
        <v>693</v>
      </c>
      <c r="L66" s="30">
        <v>2600</v>
      </c>
      <c r="M66" s="30">
        <v>998.8</v>
      </c>
      <c r="N66" s="26">
        <f t="shared" si="2"/>
        <v>3</v>
      </c>
      <c r="O66" s="53">
        <f t="shared" si="1"/>
        <v>2996.3999999999996</v>
      </c>
    </row>
    <row r="67" spans="2:15" ht="56.25" x14ac:dyDescent="0.25">
      <c r="B67" s="22">
        <v>59</v>
      </c>
      <c r="C67" s="23" t="s">
        <v>13</v>
      </c>
      <c r="D67" s="23" t="s">
        <v>14</v>
      </c>
      <c r="E67" s="24" t="s">
        <v>111</v>
      </c>
      <c r="F67" s="23">
        <v>80</v>
      </c>
      <c r="G67" s="23">
        <v>144</v>
      </c>
      <c r="H67" s="55" t="s">
        <v>16</v>
      </c>
      <c r="I67" s="23">
        <v>30622</v>
      </c>
      <c r="J67" s="23">
        <v>30622</v>
      </c>
      <c r="K67" s="23" t="s">
        <v>667</v>
      </c>
      <c r="L67" s="30">
        <v>3500</v>
      </c>
      <c r="M67" s="30">
        <v>1369.95</v>
      </c>
      <c r="N67" s="26">
        <f t="shared" si="2"/>
        <v>3</v>
      </c>
      <c r="O67" s="53">
        <f t="shared" si="1"/>
        <v>4109.8500000000004</v>
      </c>
    </row>
    <row r="68" spans="2:15" ht="22.5" x14ac:dyDescent="0.25">
      <c r="B68" s="22">
        <v>60</v>
      </c>
      <c r="C68" s="23" t="s">
        <v>13</v>
      </c>
      <c r="D68" s="23" t="s">
        <v>14</v>
      </c>
      <c r="E68" s="32" t="s">
        <v>58</v>
      </c>
      <c r="F68" s="23">
        <v>80</v>
      </c>
      <c r="G68" s="23">
        <v>145</v>
      </c>
      <c r="H68" s="55" t="s">
        <v>16</v>
      </c>
      <c r="I68" s="23" t="s">
        <v>17</v>
      </c>
      <c r="J68" s="23" t="s">
        <v>17</v>
      </c>
      <c r="K68" s="33" t="s">
        <v>59</v>
      </c>
      <c r="L68" s="30">
        <v>3000</v>
      </c>
      <c r="M68" s="30">
        <v>1191.67</v>
      </c>
      <c r="N68" s="26">
        <f t="shared" si="2"/>
        <v>3</v>
      </c>
      <c r="O68" s="53">
        <f t="shared" si="1"/>
        <v>3575.01</v>
      </c>
    </row>
    <row r="69" spans="2:15" ht="22.5" x14ac:dyDescent="0.25">
      <c r="B69" s="22">
        <v>61</v>
      </c>
      <c r="C69" s="23" t="s">
        <v>13</v>
      </c>
      <c r="D69" s="23" t="s">
        <v>14</v>
      </c>
      <c r="E69" s="24" t="s">
        <v>28</v>
      </c>
      <c r="F69" s="23">
        <v>80</v>
      </c>
      <c r="G69" s="23" t="s">
        <v>112</v>
      </c>
      <c r="H69" s="55" t="s">
        <v>16</v>
      </c>
      <c r="I69" s="23">
        <v>30620</v>
      </c>
      <c r="J69" s="23" t="s">
        <v>17</v>
      </c>
      <c r="K69" s="24" t="s">
        <v>29</v>
      </c>
      <c r="L69" s="30">
        <v>3000</v>
      </c>
      <c r="M69" s="30">
        <v>1199.3</v>
      </c>
      <c r="N69" s="26">
        <f t="shared" si="2"/>
        <v>3</v>
      </c>
      <c r="O69" s="53">
        <f t="shared" si="1"/>
        <v>3597.8999999999996</v>
      </c>
    </row>
    <row r="70" spans="2:15" ht="22.5" x14ac:dyDescent="0.25">
      <c r="B70" s="22">
        <v>62</v>
      </c>
      <c r="C70" s="23" t="s">
        <v>13</v>
      </c>
      <c r="D70" s="23" t="s">
        <v>14</v>
      </c>
      <c r="E70" s="32" t="s">
        <v>58</v>
      </c>
      <c r="F70" s="23">
        <v>80</v>
      </c>
      <c r="G70" s="23">
        <v>146</v>
      </c>
      <c r="H70" s="55" t="s">
        <v>16</v>
      </c>
      <c r="I70" s="23" t="s">
        <v>17</v>
      </c>
      <c r="J70" s="23" t="s">
        <v>17</v>
      </c>
      <c r="K70" s="33" t="s">
        <v>59</v>
      </c>
      <c r="L70" s="30">
        <v>3298</v>
      </c>
      <c r="M70" s="30">
        <v>1306.3900000000001</v>
      </c>
      <c r="N70" s="26">
        <f t="shared" si="2"/>
        <v>3</v>
      </c>
      <c r="O70" s="53">
        <f t="shared" si="1"/>
        <v>3919.17</v>
      </c>
    </row>
    <row r="71" spans="2:15" ht="22.5" x14ac:dyDescent="0.25">
      <c r="B71" s="22">
        <v>63</v>
      </c>
      <c r="C71" s="23" t="s">
        <v>13</v>
      </c>
      <c r="D71" s="23" t="s">
        <v>14</v>
      </c>
      <c r="E71" s="24" t="s">
        <v>113</v>
      </c>
      <c r="F71" s="23">
        <v>80</v>
      </c>
      <c r="G71" s="23">
        <v>147</v>
      </c>
      <c r="H71" s="55" t="s">
        <v>16</v>
      </c>
      <c r="I71" s="23">
        <v>30619</v>
      </c>
      <c r="J71" s="23" t="s">
        <v>17</v>
      </c>
      <c r="K71" s="24" t="s">
        <v>114</v>
      </c>
      <c r="L71" s="30">
        <v>1200</v>
      </c>
      <c r="M71" s="30">
        <v>467.45</v>
      </c>
      <c r="N71" s="26">
        <f t="shared" si="2"/>
        <v>3</v>
      </c>
      <c r="O71" s="53">
        <f t="shared" si="1"/>
        <v>1402.35</v>
      </c>
    </row>
    <row r="72" spans="2:15" ht="22.5" x14ac:dyDescent="0.25">
      <c r="B72" s="22">
        <v>64</v>
      </c>
      <c r="C72" s="23" t="s">
        <v>13</v>
      </c>
      <c r="D72" s="23" t="s">
        <v>14</v>
      </c>
      <c r="E72" s="23" t="s">
        <v>115</v>
      </c>
      <c r="F72" s="23">
        <v>80</v>
      </c>
      <c r="G72" s="23">
        <v>148</v>
      </c>
      <c r="H72" s="55" t="s">
        <v>16</v>
      </c>
      <c r="I72" s="23">
        <v>30618</v>
      </c>
      <c r="J72" s="23" t="s">
        <v>17</v>
      </c>
      <c r="K72" s="23" t="s">
        <v>116</v>
      </c>
      <c r="L72" s="30">
        <v>3300</v>
      </c>
      <c r="M72" s="30">
        <v>1252.75</v>
      </c>
      <c r="N72" s="26">
        <f t="shared" si="2"/>
        <v>3</v>
      </c>
      <c r="O72" s="53">
        <f t="shared" si="1"/>
        <v>3758.25</v>
      </c>
    </row>
    <row r="73" spans="2:15" ht="22.5" x14ac:dyDescent="0.25">
      <c r="B73" s="22">
        <v>65</v>
      </c>
      <c r="C73" s="23" t="s">
        <v>13</v>
      </c>
      <c r="D73" s="23" t="s">
        <v>14</v>
      </c>
      <c r="E73" s="24" t="s">
        <v>117</v>
      </c>
      <c r="F73" s="23">
        <v>80</v>
      </c>
      <c r="G73" s="23">
        <v>149</v>
      </c>
      <c r="H73" s="55" t="s">
        <v>16</v>
      </c>
      <c r="I73" s="23">
        <v>30617</v>
      </c>
      <c r="J73" s="23" t="s">
        <v>17</v>
      </c>
      <c r="K73" s="24" t="s">
        <v>118</v>
      </c>
      <c r="L73" s="30">
        <v>5000</v>
      </c>
      <c r="M73" s="30">
        <v>1680.82</v>
      </c>
      <c r="N73" s="26">
        <f t="shared" ref="N73:N86" si="3">F$337</f>
        <v>3</v>
      </c>
      <c r="O73" s="53">
        <f t="shared" ref="O73:O136" si="4">M73*N73</f>
        <v>5042.46</v>
      </c>
    </row>
    <row r="74" spans="2:15" ht="22.5" x14ac:dyDescent="0.25">
      <c r="B74" s="22">
        <v>66</v>
      </c>
      <c r="C74" s="23" t="s">
        <v>13</v>
      </c>
      <c r="D74" s="23" t="s">
        <v>14</v>
      </c>
      <c r="E74" s="24" t="s">
        <v>119</v>
      </c>
      <c r="F74" s="23">
        <v>80</v>
      </c>
      <c r="G74" s="23">
        <v>150</v>
      </c>
      <c r="H74" s="55" t="s">
        <v>16</v>
      </c>
      <c r="I74" s="23">
        <v>30616</v>
      </c>
      <c r="J74" s="23" t="s">
        <v>17</v>
      </c>
      <c r="K74" s="24" t="s">
        <v>120</v>
      </c>
      <c r="L74" s="30">
        <v>2000</v>
      </c>
      <c r="M74" s="30">
        <v>551.38</v>
      </c>
      <c r="N74" s="26">
        <f t="shared" si="3"/>
        <v>3</v>
      </c>
      <c r="O74" s="53">
        <f t="shared" si="4"/>
        <v>1654.1399999999999</v>
      </c>
    </row>
    <row r="75" spans="2:15" ht="22.5" x14ac:dyDescent="0.25">
      <c r="B75" s="22">
        <v>67</v>
      </c>
      <c r="C75" s="23" t="s">
        <v>13</v>
      </c>
      <c r="D75" s="23" t="s">
        <v>14</v>
      </c>
      <c r="E75" s="23" t="s">
        <v>121</v>
      </c>
      <c r="F75" s="23">
        <v>80</v>
      </c>
      <c r="G75" s="23">
        <v>151</v>
      </c>
      <c r="H75" s="55" t="s">
        <v>16</v>
      </c>
      <c r="I75" s="23">
        <v>30615</v>
      </c>
      <c r="J75" s="23" t="s">
        <v>17</v>
      </c>
      <c r="K75" s="24" t="s">
        <v>122</v>
      </c>
      <c r="L75" s="30">
        <v>600</v>
      </c>
      <c r="M75" s="30">
        <v>148.09</v>
      </c>
      <c r="N75" s="26">
        <f t="shared" si="3"/>
        <v>3</v>
      </c>
      <c r="O75" s="53">
        <f t="shared" si="4"/>
        <v>444.27</v>
      </c>
    </row>
    <row r="76" spans="2:15" ht="22.5" x14ac:dyDescent="0.25">
      <c r="B76" s="22">
        <v>68</v>
      </c>
      <c r="C76" s="23" t="s">
        <v>13</v>
      </c>
      <c r="D76" s="23" t="s">
        <v>14</v>
      </c>
      <c r="E76" s="32" t="s">
        <v>58</v>
      </c>
      <c r="F76" s="23">
        <v>80</v>
      </c>
      <c r="G76" s="23">
        <v>1330</v>
      </c>
      <c r="H76" s="55" t="s">
        <v>16</v>
      </c>
      <c r="I76" s="23" t="s">
        <v>17</v>
      </c>
      <c r="J76" s="23" t="s">
        <v>17</v>
      </c>
      <c r="K76" s="33" t="s">
        <v>59</v>
      </c>
      <c r="L76" s="30">
        <v>194419.66959999999</v>
      </c>
      <c r="M76" s="30">
        <v>179295.35</v>
      </c>
      <c r="N76" s="26">
        <f t="shared" si="3"/>
        <v>3</v>
      </c>
      <c r="O76" s="53">
        <f t="shared" si="4"/>
        <v>537886.05000000005</v>
      </c>
    </row>
    <row r="77" spans="2:15" ht="22.5" x14ac:dyDescent="0.25">
      <c r="B77" s="22">
        <v>69</v>
      </c>
      <c r="C77" s="23" t="s">
        <v>13</v>
      </c>
      <c r="D77" s="23" t="s">
        <v>14</v>
      </c>
      <c r="E77" s="24" t="s">
        <v>141</v>
      </c>
      <c r="F77" s="23">
        <v>155</v>
      </c>
      <c r="G77" s="37">
        <v>14</v>
      </c>
      <c r="H77" s="55" t="s">
        <v>16</v>
      </c>
      <c r="I77" s="23" t="s">
        <v>17</v>
      </c>
      <c r="J77" s="23" t="s">
        <v>17</v>
      </c>
      <c r="K77" s="24" t="s">
        <v>142</v>
      </c>
      <c r="L77" s="30">
        <v>5000.09</v>
      </c>
      <c r="M77" s="30">
        <v>5000.09</v>
      </c>
      <c r="N77" s="26">
        <f t="shared" si="3"/>
        <v>3</v>
      </c>
      <c r="O77" s="53">
        <f t="shared" si="4"/>
        <v>15000.27</v>
      </c>
    </row>
    <row r="78" spans="2:15" ht="22.5" x14ac:dyDescent="0.25">
      <c r="B78" s="22">
        <v>70</v>
      </c>
      <c r="C78" s="23" t="s">
        <v>13</v>
      </c>
      <c r="D78" s="23" t="s">
        <v>14</v>
      </c>
      <c r="E78" s="24" t="s">
        <v>143</v>
      </c>
      <c r="F78" s="23">
        <v>155</v>
      </c>
      <c r="G78" s="37">
        <v>1</v>
      </c>
      <c r="H78" s="55" t="s">
        <v>16</v>
      </c>
      <c r="I78" s="23">
        <v>30456</v>
      </c>
      <c r="J78" s="23" t="s">
        <v>17</v>
      </c>
      <c r="K78" s="23" t="s">
        <v>144</v>
      </c>
      <c r="L78" s="30">
        <v>4999.9799999999996</v>
      </c>
      <c r="M78" s="30">
        <v>4999.9799999999996</v>
      </c>
      <c r="N78" s="26">
        <f t="shared" si="3"/>
        <v>3</v>
      </c>
      <c r="O78" s="53">
        <f t="shared" si="4"/>
        <v>14999.939999999999</v>
      </c>
    </row>
    <row r="79" spans="2:15" ht="22.5" x14ac:dyDescent="0.25">
      <c r="B79" s="22">
        <v>71</v>
      </c>
      <c r="C79" s="23" t="s">
        <v>13</v>
      </c>
      <c r="D79" s="23" t="s">
        <v>14</v>
      </c>
      <c r="E79" s="24" t="s">
        <v>145</v>
      </c>
      <c r="F79" s="23">
        <v>155</v>
      </c>
      <c r="G79" s="37" t="s">
        <v>146</v>
      </c>
      <c r="H79" s="55" t="s">
        <v>16</v>
      </c>
      <c r="I79" s="23">
        <v>30455</v>
      </c>
      <c r="J79" s="23" t="s">
        <v>17</v>
      </c>
      <c r="K79" s="23" t="s">
        <v>147</v>
      </c>
      <c r="L79" s="27">
        <v>4000</v>
      </c>
      <c r="M79" s="30">
        <v>650.35</v>
      </c>
      <c r="N79" s="26">
        <f t="shared" si="3"/>
        <v>3</v>
      </c>
      <c r="O79" s="53">
        <f t="shared" si="4"/>
        <v>1951.0500000000002</v>
      </c>
    </row>
    <row r="80" spans="2:15" ht="22.5" x14ac:dyDescent="0.25">
      <c r="B80" s="22">
        <v>72</v>
      </c>
      <c r="C80" s="23" t="s">
        <v>13</v>
      </c>
      <c r="D80" s="23" t="s">
        <v>14</v>
      </c>
      <c r="E80" s="23" t="s">
        <v>148</v>
      </c>
      <c r="F80" s="23">
        <v>155</v>
      </c>
      <c r="G80" s="37" t="s">
        <v>149</v>
      </c>
      <c r="H80" s="55" t="s">
        <v>16</v>
      </c>
      <c r="I80" s="23">
        <v>30454</v>
      </c>
      <c r="J80" s="23" t="s">
        <v>17</v>
      </c>
      <c r="K80" s="23" t="s">
        <v>150</v>
      </c>
      <c r="L80" s="25">
        <v>2400</v>
      </c>
      <c r="M80" s="30">
        <v>410.16</v>
      </c>
      <c r="N80" s="26">
        <f t="shared" si="3"/>
        <v>3</v>
      </c>
      <c r="O80" s="53">
        <f t="shared" si="4"/>
        <v>1230.48</v>
      </c>
    </row>
    <row r="81" spans="2:15" ht="22.5" x14ac:dyDescent="0.25">
      <c r="B81" s="22">
        <v>73</v>
      </c>
      <c r="C81" s="23" t="s">
        <v>13</v>
      </c>
      <c r="D81" s="23" t="s">
        <v>14</v>
      </c>
      <c r="E81" s="23" t="s">
        <v>151</v>
      </c>
      <c r="F81" s="23">
        <v>155</v>
      </c>
      <c r="G81" s="37" t="s">
        <v>152</v>
      </c>
      <c r="H81" s="55" t="s">
        <v>16</v>
      </c>
      <c r="I81" s="23">
        <v>30453</v>
      </c>
      <c r="J81" s="23" t="s">
        <v>17</v>
      </c>
      <c r="K81" s="23" t="s">
        <v>153</v>
      </c>
      <c r="L81" s="25">
        <v>4000</v>
      </c>
      <c r="M81" s="30">
        <v>727.73</v>
      </c>
      <c r="N81" s="26">
        <f t="shared" si="3"/>
        <v>3</v>
      </c>
      <c r="O81" s="53">
        <f t="shared" si="4"/>
        <v>2183.19</v>
      </c>
    </row>
    <row r="82" spans="2:15" ht="33.75" x14ac:dyDescent="0.25">
      <c r="B82" s="22">
        <v>74</v>
      </c>
      <c r="C82" s="23" t="s">
        <v>13</v>
      </c>
      <c r="D82" s="23" t="s">
        <v>14</v>
      </c>
      <c r="E82" s="24" t="s">
        <v>154</v>
      </c>
      <c r="F82" s="23">
        <v>155</v>
      </c>
      <c r="G82" s="37" t="s">
        <v>155</v>
      </c>
      <c r="H82" s="55" t="s">
        <v>16</v>
      </c>
      <c r="I82" s="23">
        <v>30452</v>
      </c>
      <c r="J82" s="23" t="s">
        <v>17</v>
      </c>
      <c r="K82" s="24" t="s">
        <v>156</v>
      </c>
      <c r="L82" s="29">
        <v>4100</v>
      </c>
      <c r="M82" s="30">
        <v>1087.18</v>
      </c>
      <c r="N82" s="26">
        <f t="shared" si="3"/>
        <v>3</v>
      </c>
      <c r="O82" s="53">
        <f t="shared" si="4"/>
        <v>3261.54</v>
      </c>
    </row>
    <row r="83" spans="2:15" ht="22.5" x14ac:dyDescent="0.25">
      <c r="B83" s="22">
        <v>75</v>
      </c>
      <c r="C83" s="23" t="s">
        <v>13</v>
      </c>
      <c r="D83" s="23" t="s">
        <v>14</v>
      </c>
      <c r="E83" s="24" t="s">
        <v>157</v>
      </c>
      <c r="F83" s="23">
        <v>155</v>
      </c>
      <c r="G83" s="37" t="s">
        <v>158</v>
      </c>
      <c r="H83" s="55" t="s">
        <v>16</v>
      </c>
      <c r="I83" s="23">
        <v>30450</v>
      </c>
      <c r="J83" s="23" t="s">
        <v>17</v>
      </c>
      <c r="K83" s="24" t="s">
        <v>159</v>
      </c>
      <c r="L83" s="25">
        <v>2300</v>
      </c>
      <c r="M83" s="30">
        <v>513.96</v>
      </c>
      <c r="N83" s="26">
        <f t="shared" si="3"/>
        <v>3</v>
      </c>
      <c r="O83" s="53">
        <f t="shared" si="4"/>
        <v>1541.88</v>
      </c>
    </row>
    <row r="84" spans="2:15" ht="22.5" x14ac:dyDescent="0.25">
      <c r="B84" s="22">
        <v>76</v>
      </c>
      <c r="C84" s="23" t="s">
        <v>13</v>
      </c>
      <c r="D84" s="23" t="s">
        <v>14</v>
      </c>
      <c r="E84" s="24" t="s">
        <v>160</v>
      </c>
      <c r="F84" s="23">
        <v>155</v>
      </c>
      <c r="G84" s="37" t="s">
        <v>161</v>
      </c>
      <c r="H84" s="55" t="s">
        <v>16</v>
      </c>
      <c r="I84" s="23">
        <v>30449</v>
      </c>
      <c r="J84" s="23" t="s">
        <v>17</v>
      </c>
      <c r="K84" s="24" t="s">
        <v>162</v>
      </c>
      <c r="L84" s="25">
        <v>2600</v>
      </c>
      <c r="M84" s="30">
        <v>617.9</v>
      </c>
      <c r="N84" s="26">
        <f t="shared" si="3"/>
        <v>3</v>
      </c>
      <c r="O84" s="53">
        <f t="shared" si="4"/>
        <v>1853.6999999999998</v>
      </c>
    </row>
    <row r="85" spans="2:15" ht="22.5" x14ac:dyDescent="0.25">
      <c r="B85" s="22">
        <v>77</v>
      </c>
      <c r="C85" s="23" t="s">
        <v>13</v>
      </c>
      <c r="D85" s="23" t="s">
        <v>14</v>
      </c>
      <c r="E85" s="36" t="s">
        <v>163</v>
      </c>
      <c r="F85" s="23">
        <v>155</v>
      </c>
      <c r="G85" s="37" t="s">
        <v>164</v>
      </c>
      <c r="H85" s="55" t="s">
        <v>16</v>
      </c>
      <c r="I85" s="36">
        <v>30448</v>
      </c>
      <c r="J85" s="23" t="s">
        <v>17</v>
      </c>
      <c r="K85" s="36" t="s">
        <v>165</v>
      </c>
      <c r="L85" s="30">
        <v>3700</v>
      </c>
      <c r="M85" s="30">
        <v>948.36</v>
      </c>
      <c r="N85" s="26">
        <f t="shared" si="3"/>
        <v>3</v>
      </c>
      <c r="O85" s="53">
        <f t="shared" si="4"/>
        <v>2845.08</v>
      </c>
    </row>
    <row r="86" spans="2:15" ht="22.5" x14ac:dyDescent="0.25">
      <c r="B86" s="22">
        <v>78</v>
      </c>
      <c r="C86" s="23" t="s">
        <v>13</v>
      </c>
      <c r="D86" s="23" t="s">
        <v>14</v>
      </c>
      <c r="E86" s="23" t="s">
        <v>166</v>
      </c>
      <c r="F86" s="23">
        <v>155</v>
      </c>
      <c r="G86" s="37" t="s">
        <v>167</v>
      </c>
      <c r="H86" s="55" t="s">
        <v>16</v>
      </c>
      <c r="I86" s="23">
        <v>30447</v>
      </c>
      <c r="J86" s="23" t="s">
        <v>17</v>
      </c>
      <c r="K86" s="23" t="s">
        <v>168</v>
      </c>
      <c r="L86" s="27">
        <v>1700</v>
      </c>
      <c r="M86" s="30">
        <v>461.89</v>
      </c>
      <c r="N86" s="26">
        <f t="shared" si="3"/>
        <v>3</v>
      </c>
      <c r="O86" s="53">
        <f t="shared" si="4"/>
        <v>1385.67</v>
      </c>
    </row>
    <row r="87" spans="2:15" ht="22.5" x14ac:dyDescent="0.25">
      <c r="B87" s="22">
        <v>79</v>
      </c>
      <c r="C87" s="26" t="s">
        <v>13</v>
      </c>
      <c r="D87" s="26" t="s">
        <v>14</v>
      </c>
      <c r="E87" s="26" t="s">
        <v>169</v>
      </c>
      <c r="F87" s="35">
        <v>155</v>
      </c>
      <c r="G87" s="26" t="s">
        <v>170</v>
      </c>
      <c r="H87" s="56" t="s">
        <v>171</v>
      </c>
      <c r="I87" s="26">
        <v>30458</v>
      </c>
      <c r="J87" s="26" t="s">
        <v>17</v>
      </c>
      <c r="K87" s="26" t="s">
        <v>172</v>
      </c>
      <c r="L87" s="30">
        <v>3600</v>
      </c>
      <c r="M87" s="30">
        <v>3600</v>
      </c>
      <c r="N87" s="26">
        <f>$J$337</f>
        <v>2.7</v>
      </c>
      <c r="O87" s="56">
        <f t="shared" si="4"/>
        <v>9720</v>
      </c>
    </row>
    <row r="88" spans="2:15" ht="56.25" x14ac:dyDescent="0.25">
      <c r="B88" s="22">
        <v>80</v>
      </c>
      <c r="C88" s="26" t="s">
        <v>13</v>
      </c>
      <c r="D88" s="26" t="s">
        <v>14</v>
      </c>
      <c r="E88" s="26" t="s">
        <v>173</v>
      </c>
      <c r="F88" s="35">
        <v>155</v>
      </c>
      <c r="G88" s="26" t="s">
        <v>174</v>
      </c>
      <c r="H88" s="56" t="s">
        <v>171</v>
      </c>
      <c r="I88" s="26">
        <v>30457</v>
      </c>
      <c r="J88" s="26" t="s">
        <v>17</v>
      </c>
      <c r="K88" s="26" t="s">
        <v>175</v>
      </c>
      <c r="L88" s="30">
        <v>10000</v>
      </c>
      <c r="M88" s="30">
        <v>10000</v>
      </c>
      <c r="N88" s="26">
        <f>$J$337</f>
        <v>2.7</v>
      </c>
      <c r="O88" s="56">
        <f t="shared" si="4"/>
        <v>27000</v>
      </c>
    </row>
    <row r="89" spans="2:15" ht="22.5" x14ac:dyDescent="0.25">
      <c r="B89" s="22">
        <v>81</v>
      </c>
      <c r="C89" s="23" t="s">
        <v>13</v>
      </c>
      <c r="D89" s="23" t="s">
        <v>14</v>
      </c>
      <c r="E89" s="24" t="s">
        <v>176</v>
      </c>
      <c r="F89" s="23">
        <v>155</v>
      </c>
      <c r="G89" s="37" t="s">
        <v>177</v>
      </c>
      <c r="H89" s="55" t="s">
        <v>16</v>
      </c>
      <c r="I89" s="23">
        <v>30446</v>
      </c>
      <c r="J89" s="23"/>
      <c r="K89" s="24" t="s">
        <v>178</v>
      </c>
      <c r="L89" s="25">
        <v>8200</v>
      </c>
      <c r="M89" s="30">
        <v>2425.54</v>
      </c>
      <c r="N89" s="26">
        <f t="shared" ref="N89:N117" si="5">F$337</f>
        <v>3</v>
      </c>
      <c r="O89" s="53">
        <f t="shared" si="4"/>
        <v>7276.62</v>
      </c>
    </row>
    <row r="90" spans="2:15" ht="22.5" x14ac:dyDescent="0.25">
      <c r="B90" s="22">
        <v>82</v>
      </c>
      <c r="C90" s="23" t="s">
        <v>13</v>
      </c>
      <c r="D90" s="23" t="s">
        <v>14</v>
      </c>
      <c r="E90" s="24" t="s">
        <v>179</v>
      </c>
      <c r="F90" s="23">
        <v>155</v>
      </c>
      <c r="G90" s="37" t="s">
        <v>180</v>
      </c>
      <c r="H90" s="55" t="s">
        <v>16</v>
      </c>
      <c r="I90" s="23">
        <v>30445</v>
      </c>
      <c r="J90" s="23"/>
      <c r="K90" s="24" t="s">
        <v>181</v>
      </c>
      <c r="L90" s="25">
        <v>5000</v>
      </c>
      <c r="M90" s="30">
        <v>1493.36</v>
      </c>
      <c r="N90" s="26">
        <f t="shared" si="5"/>
        <v>3</v>
      </c>
      <c r="O90" s="53">
        <f t="shared" si="4"/>
        <v>4480.08</v>
      </c>
    </row>
    <row r="91" spans="2:15" ht="45" x14ac:dyDescent="0.25">
      <c r="B91" s="22">
        <v>83</v>
      </c>
      <c r="C91" s="23" t="s">
        <v>13</v>
      </c>
      <c r="D91" s="23" t="s">
        <v>14</v>
      </c>
      <c r="E91" s="24" t="s">
        <v>182</v>
      </c>
      <c r="F91" s="23">
        <v>155</v>
      </c>
      <c r="G91" s="37" t="s">
        <v>183</v>
      </c>
      <c r="H91" s="55" t="s">
        <v>16</v>
      </c>
      <c r="I91" s="23">
        <v>30444</v>
      </c>
      <c r="J91" s="23">
        <v>30444</v>
      </c>
      <c r="K91" s="23" t="s">
        <v>668</v>
      </c>
      <c r="L91" s="25">
        <v>3600</v>
      </c>
      <c r="M91" s="30">
        <v>497.74</v>
      </c>
      <c r="N91" s="26">
        <f t="shared" si="5"/>
        <v>3</v>
      </c>
      <c r="O91" s="53">
        <f t="shared" si="4"/>
        <v>1493.22</v>
      </c>
    </row>
    <row r="92" spans="2:15" ht="90" x14ac:dyDescent="0.25">
      <c r="B92" s="22">
        <v>84</v>
      </c>
      <c r="C92" s="23" t="s">
        <v>13</v>
      </c>
      <c r="D92" s="23" t="s">
        <v>14</v>
      </c>
      <c r="E92" s="24" t="s">
        <v>184</v>
      </c>
      <c r="F92" s="23">
        <v>155</v>
      </c>
      <c r="G92" s="37" t="s">
        <v>185</v>
      </c>
      <c r="H92" s="55" t="s">
        <v>16</v>
      </c>
      <c r="I92" s="23">
        <v>31087</v>
      </c>
      <c r="J92" s="23">
        <v>31087</v>
      </c>
      <c r="K92" s="23" t="s">
        <v>669</v>
      </c>
      <c r="L92" s="29">
        <v>4367</v>
      </c>
      <c r="M92" s="30">
        <v>841.08</v>
      </c>
      <c r="N92" s="26">
        <f t="shared" si="5"/>
        <v>3</v>
      </c>
      <c r="O92" s="53">
        <f t="shared" si="4"/>
        <v>2523.2400000000002</v>
      </c>
    </row>
    <row r="93" spans="2:15" ht="22.5" x14ac:dyDescent="0.25">
      <c r="B93" s="22">
        <v>85</v>
      </c>
      <c r="C93" s="23" t="s">
        <v>13</v>
      </c>
      <c r="D93" s="23" t="s">
        <v>14</v>
      </c>
      <c r="E93" s="24" t="s">
        <v>110</v>
      </c>
      <c r="F93" s="23">
        <v>155</v>
      </c>
      <c r="G93" s="37" t="s">
        <v>186</v>
      </c>
      <c r="H93" s="55" t="s">
        <v>16</v>
      </c>
      <c r="I93" s="23">
        <v>30442</v>
      </c>
      <c r="J93" s="23" t="s">
        <v>17</v>
      </c>
      <c r="K93" s="24" t="s">
        <v>187</v>
      </c>
      <c r="L93" s="25">
        <v>3500</v>
      </c>
      <c r="M93" s="30">
        <v>508.9</v>
      </c>
      <c r="N93" s="26">
        <f t="shared" si="5"/>
        <v>3</v>
      </c>
      <c r="O93" s="53">
        <f t="shared" si="4"/>
        <v>1526.6999999999998</v>
      </c>
    </row>
    <row r="94" spans="2:15" ht="22.5" x14ac:dyDescent="0.25">
      <c r="B94" s="22">
        <v>86</v>
      </c>
      <c r="C94" s="23" t="s">
        <v>13</v>
      </c>
      <c r="D94" s="23" t="s">
        <v>14</v>
      </c>
      <c r="E94" s="23" t="s">
        <v>188</v>
      </c>
      <c r="F94" s="23">
        <v>155</v>
      </c>
      <c r="G94" s="37" t="s">
        <v>189</v>
      </c>
      <c r="H94" s="55" t="s">
        <v>16</v>
      </c>
      <c r="I94" s="23">
        <v>30441</v>
      </c>
      <c r="J94" s="23" t="s">
        <v>17</v>
      </c>
      <c r="K94" s="23" t="s">
        <v>190</v>
      </c>
      <c r="L94" s="25">
        <v>7000</v>
      </c>
      <c r="M94" s="30">
        <v>2669.03</v>
      </c>
      <c r="N94" s="26">
        <f t="shared" si="5"/>
        <v>3</v>
      </c>
      <c r="O94" s="53">
        <f t="shared" si="4"/>
        <v>8007.09</v>
      </c>
    </row>
    <row r="95" spans="2:15" ht="22.5" x14ac:dyDescent="0.25">
      <c r="B95" s="22">
        <v>87</v>
      </c>
      <c r="C95" s="23" t="s">
        <v>13</v>
      </c>
      <c r="D95" s="23" t="s">
        <v>14</v>
      </c>
      <c r="E95" s="23" t="s">
        <v>191</v>
      </c>
      <c r="F95" s="23">
        <v>155</v>
      </c>
      <c r="G95" s="37" t="s">
        <v>192</v>
      </c>
      <c r="H95" s="55" t="s">
        <v>16</v>
      </c>
      <c r="I95" s="23">
        <v>30440</v>
      </c>
      <c r="J95" s="23" t="s">
        <v>17</v>
      </c>
      <c r="K95" s="23" t="s">
        <v>193</v>
      </c>
      <c r="L95" s="25">
        <v>8300</v>
      </c>
      <c r="M95" s="30">
        <v>3237.3</v>
      </c>
      <c r="N95" s="26">
        <f t="shared" si="5"/>
        <v>3</v>
      </c>
      <c r="O95" s="53">
        <f t="shared" si="4"/>
        <v>9711.9000000000015</v>
      </c>
    </row>
    <row r="96" spans="2:15" ht="22.5" x14ac:dyDescent="0.25">
      <c r="B96" s="22">
        <v>88</v>
      </c>
      <c r="C96" s="23" t="s">
        <v>13</v>
      </c>
      <c r="D96" s="23" t="s">
        <v>14</v>
      </c>
      <c r="E96" s="24" t="s">
        <v>110</v>
      </c>
      <c r="F96" s="23">
        <v>155</v>
      </c>
      <c r="G96" s="37" t="s">
        <v>194</v>
      </c>
      <c r="H96" s="55" t="s">
        <v>16</v>
      </c>
      <c r="I96" s="37" t="s">
        <v>195</v>
      </c>
      <c r="J96" s="23" t="s">
        <v>17</v>
      </c>
      <c r="K96" s="23" t="s">
        <v>187</v>
      </c>
      <c r="L96" s="25">
        <v>14400</v>
      </c>
      <c r="M96" s="30">
        <v>4957.72</v>
      </c>
      <c r="N96" s="26">
        <f t="shared" si="5"/>
        <v>3</v>
      </c>
      <c r="O96" s="53">
        <f t="shared" si="4"/>
        <v>14873.16</v>
      </c>
    </row>
    <row r="97" spans="2:15" ht="22.5" x14ac:dyDescent="0.25">
      <c r="B97" s="22">
        <v>89</v>
      </c>
      <c r="C97" s="23" t="s">
        <v>13</v>
      </c>
      <c r="D97" s="23" t="s">
        <v>14</v>
      </c>
      <c r="E97" s="23" t="s">
        <v>196</v>
      </c>
      <c r="F97" s="23">
        <v>155</v>
      </c>
      <c r="G97" s="37" t="s">
        <v>197</v>
      </c>
      <c r="H97" s="55" t="s">
        <v>16</v>
      </c>
      <c r="I97" s="23">
        <v>30438</v>
      </c>
      <c r="J97" s="23" t="s">
        <v>17</v>
      </c>
      <c r="K97" s="23" t="s">
        <v>198</v>
      </c>
      <c r="L97" s="25">
        <v>6100</v>
      </c>
      <c r="M97" s="30">
        <v>1672.96</v>
      </c>
      <c r="N97" s="26">
        <f t="shared" si="5"/>
        <v>3</v>
      </c>
      <c r="O97" s="53">
        <f t="shared" si="4"/>
        <v>5018.88</v>
      </c>
    </row>
    <row r="98" spans="2:15" ht="22.5" x14ac:dyDescent="0.25">
      <c r="B98" s="22">
        <v>90</v>
      </c>
      <c r="C98" s="23" t="s">
        <v>13</v>
      </c>
      <c r="D98" s="23" t="s">
        <v>14</v>
      </c>
      <c r="E98" s="24" t="s">
        <v>199</v>
      </c>
      <c r="F98" s="23">
        <v>155</v>
      </c>
      <c r="G98" s="37" t="s">
        <v>200</v>
      </c>
      <c r="H98" s="55" t="s">
        <v>16</v>
      </c>
      <c r="I98" s="23">
        <v>30437</v>
      </c>
      <c r="J98" s="23" t="s">
        <v>17</v>
      </c>
      <c r="K98" s="24" t="s">
        <v>201</v>
      </c>
      <c r="L98" s="34">
        <v>3400</v>
      </c>
      <c r="M98" s="30">
        <v>775.44</v>
      </c>
      <c r="N98" s="26">
        <f t="shared" si="5"/>
        <v>3</v>
      </c>
      <c r="O98" s="53">
        <f t="shared" si="4"/>
        <v>2326.3200000000002</v>
      </c>
    </row>
    <row r="99" spans="2:15" ht="22.5" x14ac:dyDescent="0.25">
      <c r="B99" s="22">
        <v>91</v>
      </c>
      <c r="C99" s="23" t="s">
        <v>13</v>
      </c>
      <c r="D99" s="23" t="s">
        <v>14</v>
      </c>
      <c r="E99" s="24" t="s">
        <v>145</v>
      </c>
      <c r="F99" s="23">
        <v>155</v>
      </c>
      <c r="G99" s="37" t="s">
        <v>202</v>
      </c>
      <c r="H99" s="55" t="s">
        <v>16</v>
      </c>
      <c r="I99" s="37" t="s">
        <v>203</v>
      </c>
      <c r="J99" s="23" t="s">
        <v>17</v>
      </c>
      <c r="K99" s="24" t="s">
        <v>147</v>
      </c>
      <c r="L99" s="30">
        <v>3999.9070235499998</v>
      </c>
      <c r="M99" s="30">
        <v>752.84</v>
      </c>
      <c r="N99" s="26">
        <f t="shared" si="5"/>
        <v>3</v>
      </c>
      <c r="O99" s="53">
        <f t="shared" si="4"/>
        <v>2258.52</v>
      </c>
    </row>
    <row r="100" spans="2:15" ht="22.5" x14ac:dyDescent="0.25">
      <c r="B100" s="22">
        <v>92</v>
      </c>
      <c r="C100" s="23" t="s">
        <v>13</v>
      </c>
      <c r="D100" s="23" t="s">
        <v>14</v>
      </c>
      <c r="E100" s="24" t="s">
        <v>204</v>
      </c>
      <c r="F100" s="23">
        <v>155</v>
      </c>
      <c r="G100" s="37" t="s">
        <v>205</v>
      </c>
      <c r="H100" s="55" t="s">
        <v>16</v>
      </c>
      <c r="I100" s="23">
        <v>30435</v>
      </c>
      <c r="J100" s="23" t="s">
        <v>17</v>
      </c>
      <c r="K100" s="23" t="s">
        <v>206</v>
      </c>
      <c r="L100" s="30">
        <v>5599.9312866700002</v>
      </c>
      <c r="M100" s="30">
        <v>837.56</v>
      </c>
      <c r="N100" s="26">
        <f t="shared" si="5"/>
        <v>3</v>
      </c>
      <c r="O100" s="53">
        <f t="shared" si="4"/>
        <v>2512.6799999999998</v>
      </c>
    </row>
    <row r="101" spans="2:15" ht="22.5" x14ac:dyDescent="0.25">
      <c r="B101" s="22">
        <v>93</v>
      </c>
      <c r="C101" s="23" t="s">
        <v>13</v>
      </c>
      <c r="D101" s="23" t="s">
        <v>14</v>
      </c>
      <c r="E101" s="24" t="s">
        <v>207</v>
      </c>
      <c r="F101" s="23">
        <v>155</v>
      </c>
      <c r="G101" s="37" t="s">
        <v>208</v>
      </c>
      <c r="H101" s="55" t="s">
        <v>16</v>
      </c>
      <c r="I101" s="23">
        <v>30465</v>
      </c>
      <c r="J101" s="23" t="s">
        <v>17</v>
      </c>
      <c r="K101" s="24" t="s">
        <v>209</v>
      </c>
      <c r="L101" s="30">
        <v>5600.1045977100002</v>
      </c>
      <c r="M101" s="30">
        <v>721.17</v>
      </c>
      <c r="N101" s="26">
        <f t="shared" si="5"/>
        <v>3</v>
      </c>
      <c r="O101" s="53">
        <f t="shared" si="4"/>
        <v>2163.5099999999998</v>
      </c>
    </row>
    <row r="102" spans="2:15" ht="22.5" x14ac:dyDescent="0.25">
      <c r="B102" s="22">
        <v>94</v>
      </c>
      <c r="C102" s="23" t="s">
        <v>13</v>
      </c>
      <c r="D102" s="23" t="s">
        <v>14</v>
      </c>
      <c r="E102" s="24" t="s">
        <v>119</v>
      </c>
      <c r="F102" s="23">
        <v>155</v>
      </c>
      <c r="G102" s="37" t="s">
        <v>210</v>
      </c>
      <c r="H102" s="55" t="s">
        <v>16</v>
      </c>
      <c r="I102" s="23">
        <v>30464</v>
      </c>
      <c r="J102" s="23" t="s">
        <v>17</v>
      </c>
      <c r="K102" s="24" t="s">
        <v>120</v>
      </c>
      <c r="L102" s="30">
        <v>8199.9155838900006</v>
      </c>
      <c r="M102" s="30">
        <v>988.11</v>
      </c>
      <c r="N102" s="26">
        <f t="shared" si="5"/>
        <v>3</v>
      </c>
      <c r="O102" s="53">
        <f t="shared" si="4"/>
        <v>2964.33</v>
      </c>
    </row>
    <row r="103" spans="2:15" ht="22.5" x14ac:dyDescent="0.25">
      <c r="B103" s="22">
        <v>95</v>
      </c>
      <c r="C103" s="23" t="s">
        <v>13</v>
      </c>
      <c r="D103" s="23" t="s">
        <v>14</v>
      </c>
      <c r="E103" s="24" t="s">
        <v>211</v>
      </c>
      <c r="F103" s="23">
        <v>155</v>
      </c>
      <c r="G103" s="37" t="s">
        <v>212</v>
      </c>
      <c r="H103" s="55" t="s">
        <v>16</v>
      </c>
      <c r="I103" s="23">
        <v>30463</v>
      </c>
      <c r="J103" s="23" t="s">
        <v>17</v>
      </c>
      <c r="K103" s="24" t="s">
        <v>213</v>
      </c>
      <c r="L103" s="30">
        <v>4599.98786784</v>
      </c>
      <c r="M103" s="30">
        <v>534.01</v>
      </c>
      <c r="N103" s="26">
        <f t="shared" si="5"/>
        <v>3</v>
      </c>
      <c r="O103" s="53">
        <f t="shared" si="4"/>
        <v>1602.03</v>
      </c>
    </row>
    <row r="104" spans="2:15" ht="22.5" x14ac:dyDescent="0.25">
      <c r="B104" s="22">
        <v>96</v>
      </c>
      <c r="C104" s="23" t="s">
        <v>13</v>
      </c>
      <c r="D104" s="23" t="s">
        <v>14</v>
      </c>
      <c r="E104" s="24" t="s">
        <v>214</v>
      </c>
      <c r="F104" s="23">
        <v>155</v>
      </c>
      <c r="G104" s="37" t="s">
        <v>215</v>
      </c>
      <c r="H104" s="55" t="s">
        <v>16</v>
      </c>
      <c r="I104" s="23">
        <v>30462</v>
      </c>
      <c r="J104" s="23" t="s">
        <v>17</v>
      </c>
      <c r="K104" s="23" t="s">
        <v>216</v>
      </c>
      <c r="L104" s="30">
        <v>4599.9615017799997</v>
      </c>
      <c r="M104" s="30">
        <v>533.49</v>
      </c>
      <c r="N104" s="26">
        <f t="shared" si="5"/>
        <v>3</v>
      </c>
      <c r="O104" s="53">
        <f t="shared" si="4"/>
        <v>1600.47</v>
      </c>
    </row>
    <row r="105" spans="2:15" ht="45" x14ac:dyDescent="0.25">
      <c r="B105" s="22">
        <v>97</v>
      </c>
      <c r="C105" s="23" t="s">
        <v>13</v>
      </c>
      <c r="D105" s="23" t="s">
        <v>14</v>
      </c>
      <c r="E105" s="24" t="s">
        <v>217</v>
      </c>
      <c r="F105" s="23">
        <v>155</v>
      </c>
      <c r="G105" s="37" t="s">
        <v>218</v>
      </c>
      <c r="H105" s="55" t="s">
        <v>16</v>
      </c>
      <c r="I105" s="23">
        <v>30461</v>
      </c>
      <c r="J105" s="23" t="s">
        <v>17</v>
      </c>
      <c r="K105" s="23" t="s">
        <v>219</v>
      </c>
      <c r="L105" s="30">
        <v>4600.2945222899998</v>
      </c>
      <c r="M105" s="30">
        <v>636.79999999999995</v>
      </c>
      <c r="N105" s="26">
        <f t="shared" si="5"/>
        <v>3</v>
      </c>
      <c r="O105" s="53">
        <f t="shared" si="4"/>
        <v>1910.3999999999999</v>
      </c>
    </row>
    <row r="106" spans="2:15" ht="22.5" x14ac:dyDescent="0.25">
      <c r="B106" s="22">
        <v>98</v>
      </c>
      <c r="C106" s="23" t="s">
        <v>13</v>
      </c>
      <c r="D106" s="23" t="s">
        <v>14</v>
      </c>
      <c r="E106" s="24" t="s">
        <v>220</v>
      </c>
      <c r="F106" s="23">
        <v>155</v>
      </c>
      <c r="G106" s="37" t="s">
        <v>221</v>
      </c>
      <c r="H106" s="55" t="s">
        <v>16</v>
      </c>
      <c r="I106" s="23">
        <v>30460</v>
      </c>
      <c r="J106" s="23" t="s">
        <v>17</v>
      </c>
      <c r="K106" s="23" t="s">
        <v>222</v>
      </c>
      <c r="L106" s="30">
        <v>4599.8140319599997</v>
      </c>
      <c r="M106" s="30">
        <v>707.49</v>
      </c>
      <c r="N106" s="26">
        <f t="shared" si="5"/>
        <v>3</v>
      </c>
      <c r="O106" s="53">
        <f t="shared" si="4"/>
        <v>2122.4700000000003</v>
      </c>
    </row>
    <row r="107" spans="2:15" ht="22.5" x14ac:dyDescent="0.25">
      <c r="B107" s="22">
        <v>99</v>
      </c>
      <c r="C107" s="23" t="s">
        <v>13</v>
      </c>
      <c r="D107" s="23" t="s">
        <v>14</v>
      </c>
      <c r="E107" s="24" t="s">
        <v>223</v>
      </c>
      <c r="F107" s="23">
        <v>155</v>
      </c>
      <c r="G107" s="37" t="s">
        <v>224</v>
      </c>
      <c r="H107" s="55" t="s">
        <v>16</v>
      </c>
      <c r="I107" s="23">
        <v>1573</v>
      </c>
      <c r="J107" s="23">
        <v>1369</v>
      </c>
      <c r="K107" s="23" t="s">
        <v>17</v>
      </c>
      <c r="L107" s="30">
        <v>4537.8564556000001</v>
      </c>
      <c r="M107" s="30">
        <v>681.16</v>
      </c>
      <c r="N107" s="26">
        <f t="shared" si="5"/>
        <v>3</v>
      </c>
      <c r="O107" s="53">
        <f t="shared" si="4"/>
        <v>2043.48</v>
      </c>
    </row>
    <row r="108" spans="2:15" ht="22.5" x14ac:dyDescent="0.25">
      <c r="B108" s="22">
        <v>100</v>
      </c>
      <c r="C108" s="23" t="s">
        <v>13</v>
      </c>
      <c r="D108" s="23" t="s">
        <v>14</v>
      </c>
      <c r="E108" s="24" t="s">
        <v>113</v>
      </c>
      <c r="F108" s="23">
        <v>155</v>
      </c>
      <c r="G108" s="37" t="s">
        <v>225</v>
      </c>
      <c r="H108" s="55" t="s">
        <v>16</v>
      </c>
      <c r="I108" s="23">
        <v>30459</v>
      </c>
      <c r="J108" s="23" t="s">
        <v>17</v>
      </c>
      <c r="K108" s="23" t="s">
        <v>114</v>
      </c>
      <c r="L108" s="30">
        <v>4600.0514287100004</v>
      </c>
      <c r="M108" s="30">
        <v>662.52</v>
      </c>
      <c r="N108" s="26">
        <f t="shared" si="5"/>
        <v>3</v>
      </c>
      <c r="O108" s="53">
        <f t="shared" si="4"/>
        <v>1987.56</v>
      </c>
    </row>
    <row r="109" spans="2:15" ht="22.5" x14ac:dyDescent="0.25">
      <c r="B109" s="22">
        <v>101</v>
      </c>
      <c r="C109" s="23" t="s">
        <v>13</v>
      </c>
      <c r="D109" s="23" t="s">
        <v>14</v>
      </c>
      <c r="E109" s="24" t="s">
        <v>226</v>
      </c>
      <c r="F109" s="23">
        <v>155</v>
      </c>
      <c r="G109" s="37" t="s">
        <v>227</v>
      </c>
      <c r="H109" s="55" t="s">
        <v>16</v>
      </c>
      <c r="I109" s="23">
        <v>30434</v>
      </c>
      <c r="J109" s="23" t="s">
        <v>17</v>
      </c>
      <c r="K109" s="23" t="s">
        <v>228</v>
      </c>
      <c r="L109" s="30">
        <v>3199.9478643100001</v>
      </c>
      <c r="M109" s="30">
        <v>465.32</v>
      </c>
      <c r="N109" s="26">
        <f t="shared" si="5"/>
        <v>3</v>
      </c>
      <c r="O109" s="53">
        <f t="shared" si="4"/>
        <v>1395.96</v>
      </c>
    </row>
    <row r="110" spans="2:15" ht="33.75" x14ac:dyDescent="0.25">
      <c r="B110" s="22">
        <v>102</v>
      </c>
      <c r="C110" s="23" t="s">
        <v>13</v>
      </c>
      <c r="D110" s="23" t="s">
        <v>14</v>
      </c>
      <c r="E110" s="24" t="s">
        <v>586</v>
      </c>
      <c r="F110" s="23">
        <v>155</v>
      </c>
      <c r="G110" s="37" t="s">
        <v>229</v>
      </c>
      <c r="H110" s="55" t="s">
        <v>16</v>
      </c>
      <c r="I110" s="23">
        <v>30433</v>
      </c>
      <c r="J110" s="23">
        <v>30433</v>
      </c>
      <c r="K110" s="23" t="s">
        <v>670</v>
      </c>
      <c r="L110" s="30">
        <v>3999.9201545300002</v>
      </c>
      <c r="M110" s="30">
        <v>602.25</v>
      </c>
      <c r="N110" s="26">
        <f t="shared" si="5"/>
        <v>3</v>
      </c>
      <c r="O110" s="53">
        <f t="shared" si="4"/>
        <v>1806.75</v>
      </c>
    </row>
    <row r="111" spans="2:15" ht="22.5" x14ac:dyDescent="0.25">
      <c r="B111" s="22">
        <v>103</v>
      </c>
      <c r="C111" s="23" t="s">
        <v>13</v>
      </c>
      <c r="D111" s="23" t="s">
        <v>14</v>
      </c>
      <c r="E111" s="24" t="s">
        <v>220</v>
      </c>
      <c r="F111" s="23">
        <v>155</v>
      </c>
      <c r="G111" s="37" t="s">
        <v>230</v>
      </c>
      <c r="H111" s="55" t="s">
        <v>16</v>
      </c>
      <c r="I111" s="23">
        <v>30432</v>
      </c>
      <c r="J111" s="23" t="s">
        <v>17</v>
      </c>
      <c r="K111" s="24" t="s">
        <v>222</v>
      </c>
      <c r="L111" s="30">
        <v>3400.1377879699999</v>
      </c>
      <c r="M111" s="30">
        <v>540.52</v>
      </c>
      <c r="N111" s="26">
        <f t="shared" si="5"/>
        <v>3</v>
      </c>
      <c r="O111" s="53">
        <f t="shared" si="4"/>
        <v>1621.56</v>
      </c>
    </row>
    <row r="112" spans="2:15" ht="22.5" x14ac:dyDescent="0.25">
      <c r="B112" s="22">
        <v>104</v>
      </c>
      <c r="C112" s="23" t="s">
        <v>13</v>
      </c>
      <c r="D112" s="23" t="s">
        <v>14</v>
      </c>
      <c r="E112" s="24" t="s">
        <v>141</v>
      </c>
      <c r="F112" s="23">
        <v>155</v>
      </c>
      <c r="G112" s="37" t="s">
        <v>231</v>
      </c>
      <c r="H112" s="55" t="s">
        <v>16</v>
      </c>
      <c r="I112" s="23">
        <v>30431</v>
      </c>
      <c r="J112" s="23" t="s">
        <v>17</v>
      </c>
      <c r="K112" s="24" t="s">
        <v>232</v>
      </c>
      <c r="L112" s="30">
        <v>5000.2766874700001</v>
      </c>
      <c r="M112" s="30">
        <v>847.35</v>
      </c>
      <c r="N112" s="26">
        <f t="shared" si="5"/>
        <v>3</v>
      </c>
      <c r="O112" s="53">
        <f t="shared" si="4"/>
        <v>2542.0500000000002</v>
      </c>
    </row>
    <row r="113" spans="2:15" ht="22.5" x14ac:dyDescent="0.25">
      <c r="B113" s="22">
        <v>105</v>
      </c>
      <c r="C113" s="23" t="s">
        <v>13</v>
      </c>
      <c r="D113" s="23" t="s">
        <v>14</v>
      </c>
      <c r="E113" s="32" t="s">
        <v>58</v>
      </c>
      <c r="F113" s="23">
        <v>155</v>
      </c>
      <c r="G113" s="37" t="s">
        <v>233</v>
      </c>
      <c r="H113" s="55" t="s">
        <v>16</v>
      </c>
      <c r="I113" s="23">
        <v>30428</v>
      </c>
      <c r="J113" s="23" t="s">
        <v>17</v>
      </c>
      <c r="K113" s="23" t="s">
        <v>59</v>
      </c>
      <c r="L113" s="30">
        <v>1439.9605658099999</v>
      </c>
      <c r="M113" s="30">
        <v>250.3</v>
      </c>
      <c r="N113" s="26">
        <f t="shared" si="5"/>
        <v>3</v>
      </c>
      <c r="O113" s="53">
        <f t="shared" si="4"/>
        <v>750.90000000000009</v>
      </c>
    </row>
    <row r="114" spans="2:15" ht="22.5" x14ac:dyDescent="0.25">
      <c r="B114" s="22">
        <v>106</v>
      </c>
      <c r="C114" s="23" t="s">
        <v>13</v>
      </c>
      <c r="D114" s="23" t="s">
        <v>14</v>
      </c>
      <c r="E114" s="24" t="s">
        <v>234</v>
      </c>
      <c r="F114" s="23">
        <v>155</v>
      </c>
      <c r="G114" s="37" t="s">
        <v>235</v>
      </c>
      <c r="H114" s="55" t="s">
        <v>16</v>
      </c>
      <c r="I114" s="23">
        <v>30427</v>
      </c>
      <c r="J114" s="23" t="s">
        <v>17</v>
      </c>
      <c r="K114" s="24" t="s">
        <v>236</v>
      </c>
      <c r="L114" s="30">
        <v>6399.8755000000001</v>
      </c>
      <c r="M114" s="30">
        <v>1156.6500000000001</v>
      </c>
      <c r="N114" s="26">
        <f t="shared" si="5"/>
        <v>3</v>
      </c>
      <c r="O114" s="53">
        <f t="shared" si="4"/>
        <v>3469.9500000000003</v>
      </c>
    </row>
    <row r="115" spans="2:15" ht="22.5" x14ac:dyDescent="0.25">
      <c r="B115" s="22">
        <v>107</v>
      </c>
      <c r="C115" s="23" t="s">
        <v>13</v>
      </c>
      <c r="D115" s="23" t="s">
        <v>14</v>
      </c>
      <c r="E115" s="24" t="s">
        <v>237</v>
      </c>
      <c r="F115" s="23">
        <v>155</v>
      </c>
      <c r="G115" s="37" t="s">
        <v>238</v>
      </c>
      <c r="H115" s="55" t="s">
        <v>16</v>
      </c>
      <c r="I115" s="23">
        <v>30426</v>
      </c>
      <c r="J115" s="23" t="s">
        <v>17</v>
      </c>
      <c r="K115" s="24" t="s">
        <v>239</v>
      </c>
      <c r="L115" s="30">
        <v>8300.2515897400008</v>
      </c>
      <c r="M115" s="30">
        <v>1595.54</v>
      </c>
      <c r="N115" s="26">
        <f t="shared" si="5"/>
        <v>3</v>
      </c>
      <c r="O115" s="53">
        <f t="shared" si="4"/>
        <v>4786.62</v>
      </c>
    </row>
    <row r="116" spans="2:15" ht="22.5" x14ac:dyDescent="0.25">
      <c r="B116" s="22">
        <v>108</v>
      </c>
      <c r="C116" s="23" t="s">
        <v>13</v>
      </c>
      <c r="D116" s="23" t="s">
        <v>14</v>
      </c>
      <c r="E116" s="39" t="s">
        <v>240</v>
      </c>
      <c r="F116" s="23">
        <v>155</v>
      </c>
      <c r="G116" s="37" t="s">
        <v>241</v>
      </c>
      <c r="H116" s="55" t="s">
        <v>16</v>
      </c>
      <c r="I116" s="23">
        <v>30425</v>
      </c>
      <c r="J116" s="23">
        <v>30425</v>
      </c>
      <c r="K116" s="23" t="s">
        <v>671</v>
      </c>
      <c r="L116" s="30">
        <v>76099.990172599995</v>
      </c>
      <c r="M116" s="30">
        <v>13596.88</v>
      </c>
      <c r="N116" s="26">
        <f t="shared" si="5"/>
        <v>3</v>
      </c>
      <c r="O116" s="53">
        <f t="shared" si="4"/>
        <v>40790.639999999999</v>
      </c>
    </row>
    <row r="117" spans="2:15" ht="22.5" x14ac:dyDescent="0.25">
      <c r="B117" s="22">
        <v>109</v>
      </c>
      <c r="C117" s="23" t="s">
        <v>13</v>
      </c>
      <c r="D117" s="23" t="s">
        <v>14</v>
      </c>
      <c r="E117" s="24" t="s">
        <v>242</v>
      </c>
      <c r="F117" s="23">
        <v>155</v>
      </c>
      <c r="G117" s="37" t="s">
        <v>243</v>
      </c>
      <c r="H117" s="55" t="s">
        <v>16</v>
      </c>
      <c r="I117" s="23">
        <v>30424</v>
      </c>
      <c r="J117" s="23" t="s">
        <v>17</v>
      </c>
      <c r="K117" s="24" t="s">
        <v>244</v>
      </c>
      <c r="L117" s="30">
        <v>45099.531535900001</v>
      </c>
      <c r="M117" s="30">
        <v>6429.23</v>
      </c>
      <c r="N117" s="26">
        <f t="shared" si="5"/>
        <v>3</v>
      </c>
      <c r="O117" s="53">
        <f t="shared" si="4"/>
        <v>19287.689999999999</v>
      </c>
    </row>
    <row r="118" spans="2:15" ht="56.25" x14ac:dyDescent="0.25">
      <c r="B118" s="22">
        <v>110</v>
      </c>
      <c r="C118" s="26" t="s">
        <v>13</v>
      </c>
      <c r="D118" s="26" t="s">
        <v>14</v>
      </c>
      <c r="E118" s="26" t="s">
        <v>589</v>
      </c>
      <c r="F118" s="26">
        <v>157</v>
      </c>
      <c r="G118" s="26" t="s">
        <v>661</v>
      </c>
      <c r="H118" s="57" t="s">
        <v>247</v>
      </c>
      <c r="I118" s="26">
        <v>30762</v>
      </c>
      <c r="J118" s="26" t="s">
        <v>17</v>
      </c>
      <c r="K118" s="26" t="s">
        <v>587</v>
      </c>
      <c r="L118" s="30">
        <v>7000.12</v>
      </c>
      <c r="M118" s="30">
        <v>7000.12</v>
      </c>
      <c r="N118" s="26">
        <f>$I$337</f>
        <v>1.78</v>
      </c>
      <c r="O118" s="57">
        <f t="shared" si="4"/>
        <v>12460.213599999999</v>
      </c>
    </row>
    <row r="119" spans="2:15" ht="22.5" x14ac:dyDescent="0.25">
      <c r="B119" s="22">
        <v>111</v>
      </c>
      <c r="C119" s="26" t="s">
        <v>13</v>
      </c>
      <c r="D119" s="26" t="s">
        <v>14</v>
      </c>
      <c r="E119" s="26" t="s">
        <v>660</v>
      </c>
      <c r="F119" s="26">
        <v>157</v>
      </c>
      <c r="G119" s="26" t="s">
        <v>659</v>
      </c>
      <c r="H119" s="57" t="s">
        <v>247</v>
      </c>
      <c r="I119" s="26">
        <v>30683</v>
      </c>
      <c r="J119" s="26" t="s">
        <v>17</v>
      </c>
      <c r="K119" s="26" t="s">
        <v>658</v>
      </c>
      <c r="L119" s="30">
        <v>1200.00136198</v>
      </c>
      <c r="M119" s="30">
        <v>1200</v>
      </c>
      <c r="N119" s="26">
        <f>$I$337</f>
        <v>1.78</v>
      </c>
      <c r="O119" s="57">
        <f t="shared" si="4"/>
        <v>2136</v>
      </c>
    </row>
    <row r="120" spans="2:15" ht="22.5" x14ac:dyDescent="0.25">
      <c r="B120" s="22">
        <v>112</v>
      </c>
      <c r="C120" s="23" t="s">
        <v>13</v>
      </c>
      <c r="D120" s="23" t="s">
        <v>14</v>
      </c>
      <c r="E120" s="39" t="s">
        <v>58</v>
      </c>
      <c r="F120" s="23">
        <v>157</v>
      </c>
      <c r="G120" s="37" t="s">
        <v>152</v>
      </c>
      <c r="H120" s="58" t="s">
        <v>16</v>
      </c>
      <c r="I120" s="23"/>
      <c r="J120" s="23" t="s">
        <v>17</v>
      </c>
      <c r="K120" s="23" t="s">
        <v>59</v>
      </c>
      <c r="L120" s="30">
        <v>7688.5516251600002</v>
      </c>
      <c r="M120" s="30">
        <v>386.05</v>
      </c>
      <c r="N120" s="26">
        <f t="shared" ref="N120:N130" si="6">F$337</f>
        <v>3</v>
      </c>
      <c r="O120" s="53">
        <f t="shared" si="4"/>
        <v>1158.1500000000001</v>
      </c>
    </row>
    <row r="121" spans="2:15" ht="22.5" x14ac:dyDescent="0.25">
      <c r="B121" s="22">
        <v>113</v>
      </c>
      <c r="C121" s="23" t="s">
        <v>13</v>
      </c>
      <c r="D121" s="23" t="s">
        <v>14</v>
      </c>
      <c r="E121" s="24" t="s">
        <v>657</v>
      </c>
      <c r="F121" s="23">
        <v>157</v>
      </c>
      <c r="G121" s="24" t="s">
        <v>149</v>
      </c>
      <c r="H121" s="58" t="s">
        <v>16</v>
      </c>
      <c r="I121" s="23">
        <v>30751</v>
      </c>
      <c r="J121" s="23" t="s">
        <v>17</v>
      </c>
      <c r="K121" s="24" t="s">
        <v>656</v>
      </c>
      <c r="L121" s="30">
        <v>5199.9492371099996</v>
      </c>
      <c r="M121" s="30">
        <v>233.74</v>
      </c>
      <c r="N121" s="26">
        <f t="shared" si="6"/>
        <v>3</v>
      </c>
      <c r="O121" s="53">
        <f t="shared" si="4"/>
        <v>701.22</v>
      </c>
    </row>
    <row r="122" spans="2:15" ht="22.5" x14ac:dyDescent="0.25">
      <c r="B122" s="22">
        <v>114</v>
      </c>
      <c r="C122" s="23" t="s">
        <v>13</v>
      </c>
      <c r="D122" s="23" t="s">
        <v>14</v>
      </c>
      <c r="E122" s="32" t="s">
        <v>655</v>
      </c>
      <c r="F122" s="23">
        <v>157</v>
      </c>
      <c r="G122" s="37" t="s">
        <v>443</v>
      </c>
      <c r="H122" s="58" t="s">
        <v>16</v>
      </c>
      <c r="I122" s="23">
        <v>30772</v>
      </c>
      <c r="J122" s="23" t="s">
        <v>17</v>
      </c>
      <c r="K122" s="33" t="s">
        <v>654</v>
      </c>
      <c r="L122" s="30">
        <v>5000.1064942399998</v>
      </c>
      <c r="M122" s="30">
        <v>261.92</v>
      </c>
      <c r="N122" s="26">
        <f t="shared" si="6"/>
        <v>3</v>
      </c>
      <c r="O122" s="53">
        <f t="shared" si="4"/>
        <v>785.76</v>
      </c>
    </row>
    <row r="123" spans="2:15" ht="22.5" x14ac:dyDescent="0.25">
      <c r="B123" s="22">
        <v>115</v>
      </c>
      <c r="C123" s="23" t="s">
        <v>13</v>
      </c>
      <c r="D123" s="23" t="s">
        <v>14</v>
      </c>
      <c r="E123" s="23" t="s">
        <v>653</v>
      </c>
      <c r="F123" s="23">
        <v>157</v>
      </c>
      <c r="G123" s="37" t="s">
        <v>155</v>
      </c>
      <c r="H123" s="58" t="s">
        <v>16</v>
      </c>
      <c r="I123" s="23">
        <v>30782</v>
      </c>
      <c r="J123" s="23" t="s">
        <v>17</v>
      </c>
      <c r="K123" s="23" t="s">
        <v>652</v>
      </c>
      <c r="L123" s="30">
        <v>4999.8530071599998</v>
      </c>
      <c r="M123" s="30">
        <v>281.97000000000003</v>
      </c>
      <c r="N123" s="26">
        <f t="shared" si="6"/>
        <v>3</v>
      </c>
      <c r="O123" s="53">
        <f t="shared" si="4"/>
        <v>845.91000000000008</v>
      </c>
    </row>
    <row r="124" spans="2:15" ht="22.5" x14ac:dyDescent="0.25">
      <c r="B124" s="22">
        <v>116</v>
      </c>
      <c r="C124" s="23" t="s">
        <v>13</v>
      </c>
      <c r="D124" s="23" t="s">
        <v>14</v>
      </c>
      <c r="E124" s="24" t="s">
        <v>651</v>
      </c>
      <c r="F124" s="23">
        <v>157</v>
      </c>
      <c r="G124" s="24" t="s">
        <v>158</v>
      </c>
      <c r="H124" s="58" t="s">
        <v>16</v>
      </c>
      <c r="I124" s="23">
        <v>30792</v>
      </c>
      <c r="J124" s="23" t="s">
        <v>17</v>
      </c>
      <c r="K124" s="24" t="s">
        <v>650</v>
      </c>
      <c r="L124" s="30">
        <v>4999.9891539500004</v>
      </c>
      <c r="M124" s="30">
        <v>303.98</v>
      </c>
      <c r="N124" s="26">
        <f t="shared" si="6"/>
        <v>3</v>
      </c>
      <c r="O124" s="53">
        <f t="shared" si="4"/>
        <v>911.94</v>
      </c>
    </row>
    <row r="125" spans="2:15" ht="22.5" x14ac:dyDescent="0.25">
      <c r="B125" s="22">
        <v>117</v>
      </c>
      <c r="C125" s="23" t="s">
        <v>13</v>
      </c>
      <c r="D125" s="23" t="s">
        <v>14</v>
      </c>
      <c r="E125" s="24" t="s">
        <v>649</v>
      </c>
      <c r="F125" s="23">
        <v>157</v>
      </c>
      <c r="G125" s="24" t="s">
        <v>648</v>
      </c>
      <c r="H125" s="58" t="s">
        <v>16</v>
      </c>
      <c r="I125" s="23">
        <v>30803</v>
      </c>
      <c r="J125" s="23" t="s">
        <v>17</v>
      </c>
      <c r="K125" s="24" t="s">
        <v>647</v>
      </c>
      <c r="L125" s="30">
        <v>10000.107532599999</v>
      </c>
      <c r="M125" s="30">
        <v>669.49</v>
      </c>
      <c r="N125" s="26">
        <f t="shared" si="6"/>
        <v>3</v>
      </c>
      <c r="O125" s="53">
        <f t="shared" si="4"/>
        <v>2008.47</v>
      </c>
    </row>
    <row r="126" spans="2:15" ht="22.5" x14ac:dyDescent="0.25">
      <c r="B126" s="22">
        <v>118</v>
      </c>
      <c r="C126" s="23" t="s">
        <v>13</v>
      </c>
      <c r="D126" s="23" t="s">
        <v>14</v>
      </c>
      <c r="E126" s="24" t="s">
        <v>58</v>
      </c>
      <c r="F126" s="23">
        <v>157</v>
      </c>
      <c r="G126" s="24" t="s">
        <v>646</v>
      </c>
      <c r="H126" s="58" t="s">
        <v>16</v>
      </c>
      <c r="I126" s="23" t="s">
        <v>17</v>
      </c>
      <c r="J126" s="23" t="s">
        <v>17</v>
      </c>
      <c r="K126" s="24" t="s">
        <v>59</v>
      </c>
      <c r="L126" s="30">
        <v>4999.9355089399996</v>
      </c>
      <c r="M126" s="30">
        <v>360.95</v>
      </c>
      <c r="N126" s="26">
        <f t="shared" si="6"/>
        <v>3</v>
      </c>
      <c r="O126" s="53">
        <f t="shared" si="4"/>
        <v>1082.8499999999999</v>
      </c>
    </row>
    <row r="127" spans="2:15" ht="22.5" x14ac:dyDescent="0.25">
      <c r="B127" s="22">
        <v>119</v>
      </c>
      <c r="C127" s="23" t="s">
        <v>13</v>
      </c>
      <c r="D127" s="23" t="s">
        <v>14</v>
      </c>
      <c r="E127" s="24" t="s">
        <v>645</v>
      </c>
      <c r="F127" s="23">
        <v>157</v>
      </c>
      <c r="G127" s="24" t="s">
        <v>164</v>
      </c>
      <c r="H127" s="58" t="s">
        <v>16</v>
      </c>
      <c r="I127" s="23">
        <v>30684</v>
      </c>
      <c r="J127" s="23" t="s">
        <v>17</v>
      </c>
      <c r="K127" s="24" t="s">
        <v>644</v>
      </c>
      <c r="L127" s="30">
        <v>1899.9535180400001</v>
      </c>
      <c r="M127" s="30">
        <v>143.31</v>
      </c>
      <c r="N127" s="26">
        <f t="shared" si="6"/>
        <v>3</v>
      </c>
      <c r="O127" s="53">
        <f t="shared" si="4"/>
        <v>429.93</v>
      </c>
    </row>
    <row r="128" spans="2:15" ht="22.5" x14ac:dyDescent="0.25">
      <c r="B128" s="22">
        <v>120</v>
      </c>
      <c r="C128" s="23" t="s">
        <v>13</v>
      </c>
      <c r="D128" s="23" t="s">
        <v>14</v>
      </c>
      <c r="E128" s="24" t="s">
        <v>643</v>
      </c>
      <c r="F128" s="23">
        <v>157</v>
      </c>
      <c r="G128" s="24" t="s">
        <v>167</v>
      </c>
      <c r="H128" s="58" t="s">
        <v>16</v>
      </c>
      <c r="I128" s="23">
        <v>30691</v>
      </c>
      <c r="J128" s="23" t="s">
        <v>17</v>
      </c>
      <c r="K128" s="24" t="s">
        <v>642</v>
      </c>
      <c r="L128" s="30">
        <v>8499.9105321200004</v>
      </c>
      <c r="M128" s="30">
        <v>690.03</v>
      </c>
      <c r="N128" s="26">
        <f t="shared" si="6"/>
        <v>3</v>
      </c>
      <c r="O128" s="53">
        <f t="shared" si="4"/>
        <v>2070.09</v>
      </c>
    </row>
    <row r="129" spans="2:15" ht="22.5" x14ac:dyDescent="0.25">
      <c r="B129" s="22">
        <v>121</v>
      </c>
      <c r="C129" s="23" t="s">
        <v>13</v>
      </c>
      <c r="D129" s="23" t="s">
        <v>14</v>
      </c>
      <c r="E129" s="24" t="s">
        <v>641</v>
      </c>
      <c r="F129" s="23">
        <v>157</v>
      </c>
      <c r="G129" s="24" t="s">
        <v>177</v>
      </c>
      <c r="H129" s="58" t="s">
        <v>16</v>
      </c>
      <c r="I129" s="23">
        <v>30698</v>
      </c>
      <c r="J129" s="23" t="s">
        <v>17</v>
      </c>
      <c r="K129" s="24" t="s">
        <v>640</v>
      </c>
      <c r="L129" s="30">
        <v>17400.058170799999</v>
      </c>
      <c r="M129" s="30">
        <v>1493.59</v>
      </c>
      <c r="N129" s="26">
        <f t="shared" si="6"/>
        <v>3</v>
      </c>
      <c r="O129" s="53">
        <f t="shared" si="4"/>
        <v>4480.7699999999995</v>
      </c>
    </row>
    <row r="130" spans="2:15" ht="22.5" x14ac:dyDescent="0.25">
      <c r="B130" s="22">
        <v>122</v>
      </c>
      <c r="C130" s="23" t="s">
        <v>13</v>
      </c>
      <c r="D130" s="23" t="s">
        <v>14</v>
      </c>
      <c r="E130" s="24" t="s">
        <v>636</v>
      </c>
      <c r="F130" s="23">
        <v>157</v>
      </c>
      <c r="G130" s="24" t="s">
        <v>180</v>
      </c>
      <c r="H130" s="58" t="s">
        <v>16</v>
      </c>
      <c r="I130" s="23">
        <v>30718</v>
      </c>
      <c r="J130" s="23" t="s">
        <v>17</v>
      </c>
      <c r="K130" s="24" t="s">
        <v>639</v>
      </c>
      <c r="L130" s="30">
        <v>500</v>
      </c>
      <c r="M130" s="30">
        <v>43.78</v>
      </c>
      <c r="N130" s="26">
        <f t="shared" si="6"/>
        <v>3</v>
      </c>
      <c r="O130" s="53">
        <f t="shared" si="4"/>
        <v>131.34</v>
      </c>
    </row>
    <row r="131" spans="2:15" ht="22.5" x14ac:dyDescent="0.25">
      <c r="B131" s="22">
        <v>123</v>
      </c>
      <c r="C131" s="26" t="s">
        <v>13</v>
      </c>
      <c r="D131" s="26" t="s">
        <v>14</v>
      </c>
      <c r="E131" s="26" t="s">
        <v>638</v>
      </c>
      <c r="F131" s="35">
        <v>157</v>
      </c>
      <c r="G131" s="26" t="s">
        <v>637</v>
      </c>
      <c r="H131" s="57" t="s">
        <v>247</v>
      </c>
      <c r="I131" s="35">
        <v>30707</v>
      </c>
      <c r="J131" s="35">
        <v>30707</v>
      </c>
      <c r="K131" s="26" t="s">
        <v>672</v>
      </c>
      <c r="L131" s="30">
        <v>10000.06</v>
      </c>
      <c r="M131" s="30">
        <v>10000.06</v>
      </c>
      <c r="N131" s="26">
        <f>$I$337</f>
        <v>1.78</v>
      </c>
      <c r="O131" s="57">
        <f t="shared" si="4"/>
        <v>17800.106799999998</v>
      </c>
    </row>
    <row r="132" spans="2:15" ht="22.5" x14ac:dyDescent="0.25">
      <c r="B132" s="22">
        <v>124</v>
      </c>
      <c r="C132" s="23" t="s">
        <v>13</v>
      </c>
      <c r="D132" s="23" t="s">
        <v>14</v>
      </c>
      <c r="E132" s="24" t="s">
        <v>636</v>
      </c>
      <c r="F132" s="23">
        <v>157</v>
      </c>
      <c r="G132" s="24" t="s">
        <v>183</v>
      </c>
      <c r="H132" s="58" t="s">
        <v>16</v>
      </c>
      <c r="I132" s="23">
        <v>30729</v>
      </c>
      <c r="J132" s="23" t="s">
        <v>17</v>
      </c>
      <c r="K132" s="24" t="s">
        <v>635</v>
      </c>
      <c r="L132" s="30">
        <v>9599.9109441399996</v>
      </c>
      <c r="M132" s="30">
        <v>861.31</v>
      </c>
      <c r="N132" s="26">
        <f>F$337</f>
        <v>3</v>
      </c>
      <c r="O132" s="53">
        <f t="shared" si="4"/>
        <v>2583.9299999999998</v>
      </c>
    </row>
    <row r="133" spans="2:15" ht="22.5" x14ac:dyDescent="0.25">
      <c r="B133" s="22">
        <v>125</v>
      </c>
      <c r="C133" s="23" t="s">
        <v>13</v>
      </c>
      <c r="D133" s="23" t="s">
        <v>14</v>
      </c>
      <c r="E133" s="24" t="s">
        <v>634</v>
      </c>
      <c r="F133" s="23">
        <v>157</v>
      </c>
      <c r="G133" s="24" t="s">
        <v>633</v>
      </c>
      <c r="H133" s="58" t="s">
        <v>16</v>
      </c>
      <c r="I133" s="23">
        <v>30737</v>
      </c>
      <c r="J133" s="23" t="s">
        <v>17</v>
      </c>
      <c r="K133" s="24" t="s">
        <v>632</v>
      </c>
      <c r="L133" s="30">
        <v>18500.1065987</v>
      </c>
      <c r="M133" s="30">
        <v>1756.45</v>
      </c>
      <c r="N133" s="26">
        <f>F$337</f>
        <v>3</v>
      </c>
      <c r="O133" s="53">
        <f t="shared" si="4"/>
        <v>5269.35</v>
      </c>
    </row>
    <row r="134" spans="2:15" ht="22.5" x14ac:dyDescent="0.25">
      <c r="B134" s="22">
        <v>126</v>
      </c>
      <c r="C134" s="23" t="s">
        <v>13</v>
      </c>
      <c r="D134" s="23" t="s">
        <v>14</v>
      </c>
      <c r="E134" s="24" t="s">
        <v>631</v>
      </c>
      <c r="F134" s="23">
        <v>157</v>
      </c>
      <c r="G134" s="24" t="s">
        <v>186</v>
      </c>
      <c r="H134" s="58" t="s">
        <v>16</v>
      </c>
      <c r="I134" s="23">
        <v>30738</v>
      </c>
      <c r="J134" s="23" t="s">
        <v>17</v>
      </c>
      <c r="K134" s="24" t="s">
        <v>630</v>
      </c>
      <c r="L134" s="30">
        <v>7000.1173494100003</v>
      </c>
      <c r="M134" s="30">
        <v>677.32</v>
      </c>
      <c r="N134" s="26">
        <f>F$337</f>
        <v>3</v>
      </c>
      <c r="O134" s="53">
        <f t="shared" si="4"/>
        <v>2031.96</v>
      </c>
    </row>
    <row r="135" spans="2:15" ht="22.5" x14ac:dyDescent="0.25">
      <c r="B135" s="22">
        <v>127</v>
      </c>
      <c r="C135" s="23" t="s">
        <v>13</v>
      </c>
      <c r="D135" s="23" t="s">
        <v>14</v>
      </c>
      <c r="E135" s="24" t="s">
        <v>237</v>
      </c>
      <c r="F135" s="23">
        <v>157</v>
      </c>
      <c r="G135" s="24" t="s">
        <v>192</v>
      </c>
      <c r="H135" s="58" t="s">
        <v>16</v>
      </c>
      <c r="I135" s="23">
        <v>30739</v>
      </c>
      <c r="J135" s="23" t="s">
        <v>17</v>
      </c>
      <c r="K135" s="24" t="s">
        <v>239</v>
      </c>
      <c r="L135" s="30">
        <v>24200.015563100002</v>
      </c>
      <c r="M135" s="30">
        <v>2558.27</v>
      </c>
      <c r="N135" s="26">
        <f>F$337</f>
        <v>3</v>
      </c>
      <c r="O135" s="53">
        <f t="shared" si="4"/>
        <v>7674.8099999999995</v>
      </c>
    </row>
    <row r="136" spans="2:15" ht="22.5" x14ac:dyDescent="0.25">
      <c r="B136" s="22">
        <v>128</v>
      </c>
      <c r="C136" s="26" t="s">
        <v>13</v>
      </c>
      <c r="D136" s="26" t="s">
        <v>14</v>
      </c>
      <c r="E136" s="26" t="s">
        <v>629</v>
      </c>
      <c r="F136" s="35">
        <v>157</v>
      </c>
      <c r="G136" s="26" t="s">
        <v>628</v>
      </c>
      <c r="H136" s="57" t="s">
        <v>247</v>
      </c>
      <c r="I136" s="35">
        <v>30740</v>
      </c>
      <c r="J136" s="35">
        <v>30740</v>
      </c>
      <c r="K136" s="26" t="s">
        <v>673</v>
      </c>
      <c r="L136" s="30">
        <v>3999.99</v>
      </c>
      <c r="M136" s="30">
        <v>3999.99</v>
      </c>
      <c r="N136" s="26">
        <f>$I$337</f>
        <v>1.78</v>
      </c>
      <c r="O136" s="57">
        <f t="shared" si="4"/>
        <v>7119.9821999999995</v>
      </c>
    </row>
    <row r="137" spans="2:15" ht="22.5" x14ac:dyDescent="0.25">
      <c r="B137" s="22">
        <v>129</v>
      </c>
      <c r="C137" s="23" t="s">
        <v>13</v>
      </c>
      <c r="D137" s="23" t="s">
        <v>14</v>
      </c>
      <c r="E137" s="24" t="s">
        <v>627</v>
      </c>
      <c r="F137" s="35">
        <v>157</v>
      </c>
      <c r="G137" s="24" t="s">
        <v>197</v>
      </c>
      <c r="H137" s="58" t="s">
        <v>16</v>
      </c>
      <c r="I137" s="35">
        <v>30741</v>
      </c>
      <c r="J137" s="35" t="s">
        <v>17</v>
      </c>
      <c r="K137" s="23" t="s">
        <v>626</v>
      </c>
      <c r="L137" s="30">
        <v>4599.9410376799997</v>
      </c>
      <c r="M137" s="30">
        <v>602.33000000000004</v>
      </c>
      <c r="N137" s="26">
        <f>F$337</f>
        <v>3</v>
      </c>
      <c r="O137" s="53">
        <f t="shared" ref="O137:O200" si="7">M137*N137</f>
        <v>1806.9900000000002</v>
      </c>
    </row>
    <row r="138" spans="2:15" ht="22.5" x14ac:dyDescent="0.25">
      <c r="B138" s="22">
        <v>130</v>
      </c>
      <c r="C138" s="26" t="s">
        <v>13</v>
      </c>
      <c r="D138" s="26" t="s">
        <v>14</v>
      </c>
      <c r="E138" s="26" t="s">
        <v>625</v>
      </c>
      <c r="F138" s="35">
        <v>157</v>
      </c>
      <c r="G138" s="26" t="s">
        <v>624</v>
      </c>
      <c r="H138" s="57" t="s">
        <v>247</v>
      </c>
      <c r="I138" s="35">
        <v>30743</v>
      </c>
      <c r="J138" s="35" t="s">
        <v>17</v>
      </c>
      <c r="K138" s="26" t="s">
        <v>623</v>
      </c>
      <c r="L138" s="30">
        <v>5000.0200000000004</v>
      </c>
      <c r="M138" s="30">
        <v>5000.0200000000004</v>
      </c>
      <c r="N138" s="26">
        <f>$I$337</f>
        <v>1.78</v>
      </c>
      <c r="O138" s="57">
        <f t="shared" si="7"/>
        <v>8900.0356000000011</v>
      </c>
    </row>
    <row r="139" spans="2:15" ht="22.5" x14ac:dyDescent="0.25">
      <c r="B139" s="22">
        <v>131</v>
      </c>
      <c r="C139" s="26" t="s">
        <v>13</v>
      </c>
      <c r="D139" s="26" t="s">
        <v>14</v>
      </c>
      <c r="E139" s="26" t="s">
        <v>622</v>
      </c>
      <c r="F139" s="35">
        <v>157</v>
      </c>
      <c r="G139" s="26" t="s">
        <v>621</v>
      </c>
      <c r="H139" s="57" t="s">
        <v>247</v>
      </c>
      <c r="I139" s="35">
        <v>30750</v>
      </c>
      <c r="J139" s="35" t="s">
        <v>17</v>
      </c>
      <c r="K139" s="26" t="s">
        <v>620</v>
      </c>
      <c r="L139" s="30">
        <v>1300.45</v>
      </c>
      <c r="M139" s="30">
        <v>1300.45</v>
      </c>
      <c r="N139" s="26">
        <f>$I$337</f>
        <v>1.78</v>
      </c>
      <c r="O139" s="57">
        <f t="shared" si="7"/>
        <v>2314.8009999999999</v>
      </c>
    </row>
    <row r="140" spans="2:15" ht="22.5" x14ac:dyDescent="0.25">
      <c r="B140" s="22">
        <v>132</v>
      </c>
      <c r="C140" s="26" t="s">
        <v>13</v>
      </c>
      <c r="D140" s="26" t="s">
        <v>14</v>
      </c>
      <c r="E140" s="26" t="s">
        <v>699</v>
      </c>
      <c r="F140" s="35">
        <v>157</v>
      </c>
      <c r="G140" s="26" t="s">
        <v>619</v>
      </c>
      <c r="H140" s="57" t="s">
        <v>247</v>
      </c>
      <c r="I140" s="35">
        <v>30754</v>
      </c>
      <c r="J140" s="35">
        <v>30754</v>
      </c>
      <c r="K140" s="26" t="s">
        <v>673</v>
      </c>
      <c r="L140" s="30">
        <v>3499.5</v>
      </c>
      <c r="M140" s="30">
        <v>3499.5</v>
      </c>
      <c r="N140" s="26">
        <f>$I$337</f>
        <v>1.78</v>
      </c>
      <c r="O140" s="57">
        <f t="shared" si="7"/>
        <v>6229.11</v>
      </c>
    </row>
    <row r="141" spans="2:15" ht="22.5" x14ac:dyDescent="0.25">
      <c r="B141" s="22">
        <v>133</v>
      </c>
      <c r="C141" s="26" t="s">
        <v>13</v>
      </c>
      <c r="D141" s="26" t="s">
        <v>14</v>
      </c>
      <c r="E141" s="26" t="s">
        <v>245</v>
      </c>
      <c r="F141" s="35">
        <v>155</v>
      </c>
      <c r="G141" s="26" t="s">
        <v>246</v>
      </c>
      <c r="H141" s="57" t="s">
        <v>247</v>
      </c>
      <c r="I141" s="35" t="s">
        <v>17</v>
      </c>
      <c r="J141" s="26" t="s">
        <v>17</v>
      </c>
      <c r="K141" s="26" t="s">
        <v>248</v>
      </c>
      <c r="L141" s="30">
        <v>1600.02</v>
      </c>
      <c r="M141" s="30">
        <v>1600.02</v>
      </c>
      <c r="N141" s="26">
        <f>$I$337</f>
        <v>1.78</v>
      </c>
      <c r="O141" s="57">
        <f t="shared" si="7"/>
        <v>2848.0356000000002</v>
      </c>
    </row>
    <row r="142" spans="2:15" ht="22.5" x14ac:dyDescent="0.25">
      <c r="B142" s="22">
        <v>134</v>
      </c>
      <c r="C142" s="26" t="s">
        <v>13</v>
      </c>
      <c r="D142" s="26" t="s">
        <v>14</v>
      </c>
      <c r="E142" s="26" t="s">
        <v>249</v>
      </c>
      <c r="F142" s="35">
        <v>155</v>
      </c>
      <c r="G142" s="26" t="s">
        <v>250</v>
      </c>
      <c r="H142" s="57" t="s">
        <v>247</v>
      </c>
      <c r="I142" s="35" t="s">
        <v>17</v>
      </c>
      <c r="J142" s="26" t="s">
        <v>17</v>
      </c>
      <c r="K142" s="26" t="s">
        <v>251</v>
      </c>
      <c r="L142" s="30">
        <v>599.98</v>
      </c>
      <c r="M142" s="30">
        <v>599.98</v>
      </c>
      <c r="N142" s="26">
        <f>$I$337</f>
        <v>1.78</v>
      </c>
      <c r="O142" s="57">
        <f t="shared" si="7"/>
        <v>1067.9644000000001</v>
      </c>
    </row>
    <row r="143" spans="2:15" ht="22.5" x14ac:dyDescent="0.25">
      <c r="B143" s="22">
        <v>135</v>
      </c>
      <c r="C143" s="23" t="s">
        <v>13</v>
      </c>
      <c r="D143" s="23" t="s">
        <v>14</v>
      </c>
      <c r="E143" s="24" t="s">
        <v>618</v>
      </c>
      <c r="F143" s="23">
        <v>157</v>
      </c>
      <c r="G143" s="24" t="s">
        <v>197</v>
      </c>
      <c r="H143" s="58" t="s">
        <v>16</v>
      </c>
      <c r="I143" s="37" t="s">
        <v>617</v>
      </c>
      <c r="J143" s="23" t="s">
        <v>17</v>
      </c>
      <c r="K143" s="24" t="s">
        <v>616</v>
      </c>
      <c r="L143" s="30">
        <v>7700</v>
      </c>
      <c r="M143" s="30">
        <v>1180.3</v>
      </c>
      <c r="N143" s="26">
        <f t="shared" ref="N143:N153" si="8">F$337</f>
        <v>3</v>
      </c>
      <c r="O143" s="53">
        <f t="shared" si="7"/>
        <v>3540.8999999999996</v>
      </c>
    </row>
    <row r="144" spans="2:15" ht="22.5" x14ac:dyDescent="0.25">
      <c r="B144" s="22">
        <v>136</v>
      </c>
      <c r="C144" s="23" t="s">
        <v>13</v>
      </c>
      <c r="D144" s="23" t="s">
        <v>14</v>
      </c>
      <c r="E144" s="23" t="s">
        <v>615</v>
      </c>
      <c r="F144" s="23">
        <v>157</v>
      </c>
      <c r="G144" s="37" t="s">
        <v>614</v>
      </c>
      <c r="H144" s="58" t="s">
        <v>16</v>
      </c>
      <c r="I144" s="23">
        <v>30744</v>
      </c>
      <c r="J144" s="23" t="s">
        <v>17</v>
      </c>
      <c r="K144" s="23" t="s">
        <v>613</v>
      </c>
      <c r="L144" s="29">
        <v>2400</v>
      </c>
      <c r="M144" s="30">
        <v>439.63</v>
      </c>
      <c r="N144" s="26">
        <f t="shared" si="8"/>
        <v>3</v>
      </c>
      <c r="O144" s="53">
        <f t="shared" si="7"/>
        <v>1318.8899999999999</v>
      </c>
    </row>
    <row r="145" spans="2:15" ht="22.5" x14ac:dyDescent="0.25">
      <c r="B145" s="22">
        <v>137</v>
      </c>
      <c r="C145" s="23" t="s">
        <v>13</v>
      </c>
      <c r="D145" s="23" t="s">
        <v>14</v>
      </c>
      <c r="E145" s="24" t="s">
        <v>612</v>
      </c>
      <c r="F145" s="23">
        <v>157</v>
      </c>
      <c r="G145" s="24" t="s">
        <v>611</v>
      </c>
      <c r="H145" s="58" t="s">
        <v>16</v>
      </c>
      <c r="I145" s="37" t="s">
        <v>610</v>
      </c>
      <c r="J145" s="23" t="s">
        <v>17</v>
      </c>
      <c r="K145" s="24" t="s">
        <v>609</v>
      </c>
      <c r="L145" s="25">
        <v>2600</v>
      </c>
      <c r="M145" s="30">
        <v>540.84</v>
      </c>
      <c r="N145" s="26">
        <f t="shared" si="8"/>
        <v>3</v>
      </c>
      <c r="O145" s="53">
        <f t="shared" si="7"/>
        <v>1622.52</v>
      </c>
    </row>
    <row r="146" spans="2:15" ht="22.5" x14ac:dyDescent="0.25">
      <c r="B146" s="22">
        <v>138</v>
      </c>
      <c r="C146" s="23" t="s">
        <v>13</v>
      </c>
      <c r="D146" s="23" t="s">
        <v>14</v>
      </c>
      <c r="E146" s="23" t="s">
        <v>608</v>
      </c>
      <c r="F146" s="23">
        <v>157</v>
      </c>
      <c r="G146" s="37" t="s">
        <v>607</v>
      </c>
      <c r="H146" s="58" t="s">
        <v>16</v>
      </c>
      <c r="I146" s="23">
        <v>30746</v>
      </c>
      <c r="J146" s="23">
        <v>30746</v>
      </c>
      <c r="K146" s="23" t="s">
        <v>674</v>
      </c>
      <c r="L146" s="29">
        <v>2700</v>
      </c>
      <c r="M146" s="30">
        <v>680.4</v>
      </c>
      <c r="N146" s="26">
        <f t="shared" si="8"/>
        <v>3</v>
      </c>
      <c r="O146" s="53">
        <f t="shared" si="7"/>
        <v>2041.1999999999998</v>
      </c>
    </row>
    <row r="147" spans="2:15" ht="22.5" x14ac:dyDescent="0.25">
      <c r="B147" s="22">
        <v>139</v>
      </c>
      <c r="C147" s="23" t="s">
        <v>13</v>
      </c>
      <c r="D147" s="23" t="s">
        <v>14</v>
      </c>
      <c r="E147" s="23" t="s">
        <v>606</v>
      </c>
      <c r="F147" s="23">
        <v>157</v>
      </c>
      <c r="G147" s="37" t="s">
        <v>200</v>
      </c>
      <c r="H147" s="58" t="s">
        <v>16</v>
      </c>
      <c r="I147" s="23">
        <v>30747</v>
      </c>
      <c r="J147" s="23" t="s">
        <v>17</v>
      </c>
      <c r="K147" s="23" t="s">
        <v>605</v>
      </c>
      <c r="L147" s="30">
        <v>2000</v>
      </c>
      <c r="M147" s="30">
        <v>656.9</v>
      </c>
      <c r="N147" s="26">
        <f t="shared" si="8"/>
        <v>3</v>
      </c>
      <c r="O147" s="53">
        <f t="shared" si="7"/>
        <v>1970.6999999999998</v>
      </c>
    </row>
    <row r="148" spans="2:15" ht="22.5" x14ac:dyDescent="0.25">
      <c r="B148" s="22">
        <v>140</v>
      </c>
      <c r="C148" s="23" t="s">
        <v>13</v>
      </c>
      <c r="D148" s="23" t="s">
        <v>14</v>
      </c>
      <c r="E148" s="24" t="s">
        <v>604</v>
      </c>
      <c r="F148" s="23">
        <v>157</v>
      </c>
      <c r="G148" s="24" t="s">
        <v>415</v>
      </c>
      <c r="H148" s="58" t="s">
        <v>16</v>
      </c>
      <c r="I148" s="23">
        <v>30748</v>
      </c>
      <c r="J148" s="23" t="s">
        <v>17</v>
      </c>
      <c r="K148" s="24" t="s">
        <v>603</v>
      </c>
      <c r="L148" s="25">
        <v>4100</v>
      </c>
      <c r="M148" s="30">
        <v>1884.25</v>
      </c>
      <c r="N148" s="26">
        <f t="shared" si="8"/>
        <v>3</v>
      </c>
      <c r="O148" s="53">
        <f t="shared" si="7"/>
        <v>5652.75</v>
      </c>
    </row>
    <row r="149" spans="2:15" ht="22.5" x14ac:dyDescent="0.25">
      <c r="B149" s="22">
        <v>141</v>
      </c>
      <c r="C149" s="23" t="s">
        <v>13</v>
      </c>
      <c r="D149" s="23" t="s">
        <v>14</v>
      </c>
      <c r="E149" s="24" t="s">
        <v>602</v>
      </c>
      <c r="F149" s="23">
        <v>157</v>
      </c>
      <c r="G149" s="24" t="s">
        <v>399</v>
      </c>
      <c r="H149" s="58" t="s">
        <v>16</v>
      </c>
      <c r="I149" s="23">
        <v>30749</v>
      </c>
      <c r="J149" s="23" t="s">
        <v>17</v>
      </c>
      <c r="K149" s="24" t="s">
        <v>601</v>
      </c>
      <c r="L149" s="25">
        <v>4800</v>
      </c>
      <c r="M149" s="30">
        <v>2791.44</v>
      </c>
      <c r="N149" s="26">
        <f t="shared" si="8"/>
        <v>3</v>
      </c>
      <c r="O149" s="53">
        <f t="shared" si="7"/>
        <v>8374.32</v>
      </c>
    </row>
    <row r="150" spans="2:15" ht="22.5" x14ac:dyDescent="0.25">
      <c r="B150" s="22">
        <v>142</v>
      </c>
      <c r="C150" s="23" t="s">
        <v>13</v>
      </c>
      <c r="D150" s="23" t="s">
        <v>14</v>
      </c>
      <c r="E150" s="24" t="s">
        <v>600</v>
      </c>
      <c r="F150" s="23">
        <v>157</v>
      </c>
      <c r="G150" s="24" t="s">
        <v>205</v>
      </c>
      <c r="H150" s="58" t="s">
        <v>16</v>
      </c>
      <c r="I150" s="23">
        <v>30752</v>
      </c>
      <c r="J150" s="23" t="s">
        <v>17</v>
      </c>
      <c r="K150" s="24" t="s">
        <v>599</v>
      </c>
      <c r="L150" s="25">
        <v>4400</v>
      </c>
      <c r="M150" s="30">
        <v>2710.02</v>
      </c>
      <c r="N150" s="26">
        <f t="shared" si="8"/>
        <v>3</v>
      </c>
      <c r="O150" s="53">
        <f t="shared" si="7"/>
        <v>8130.0599999999995</v>
      </c>
    </row>
    <row r="151" spans="2:15" ht="22.5" x14ac:dyDescent="0.25">
      <c r="B151" s="22">
        <v>143</v>
      </c>
      <c r="C151" s="23" t="s">
        <v>13</v>
      </c>
      <c r="D151" s="23" t="s">
        <v>14</v>
      </c>
      <c r="E151" s="24" t="s">
        <v>598</v>
      </c>
      <c r="F151" s="23">
        <v>157</v>
      </c>
      <c r="G151" s="24" t="s">
        <v>597</v>
      </c>
      <c r="H151" s="58" t="s">
        <v>16</v>
      </c>
      <c r="I151" s="23">
        <v>30753</v>
      </c>
      <c r="J151" s="23" t="s">
        <v>17</v>
      </c>
      <c r="K151" s="24" t="s">
        <v>596</v>
      </c>
      <c r="L151" s="25">
        <v>4400</v>
      </c>
      <c r="M151" s="30">
        <v>3078.84</v>
      </c>
      <c r="N151" s="26">
        <f t="shared" si="8"/>
        <v>3</v>
      </c>
      <c r="O151" s="53">
        <f t="shared" si="7"/>
        <v>9236.52</v>
      </c>
    </row>
    <row r="152" spans="2:15" ht="22.5" x14ac:dyDescent="0.25">
      <c r="B152" s="22">
        <v>144</v>
      </c>
      <c r="C152" s="23" t="s">
        <v>13</v>
      </c>
      <c r="D152" s="23" t="s">
        <v>14</v>
      </c>
      <c r="E152" s="36" t="s">
        <v>595</v>
      </c>
      <c r="F152" s="23">
        <v>157</v>
      </c>
      <c r="G152" s="24" t="s">
        <v>208</v>
      </c>
      <c r="H152" s="59" t="s">
        <v>16</v>
      </c>
      <c r="I152" s="36">
        <v>30755</v>
      </c>
      <c r="J152" s="23" t="s">
        <v>17</v>
      </c>
      <c r="K152" s="36" t="s">
        <v>594</v>
      </c>
      <c r="L152" s="25">
        <v>3600</v>
      </c>
      <c r="M152" s="30">
        <v>2642.92</v>
      </c>
      <c r="N152" s="26">
        <f t="shared" si="8"/>
        <v>3</v>
      </c>
      <c r="O152" s="53">
        <f t="shared" si="7"/>
        <v>7928.76</v>
      </c>
    </row>
    <row r="153" spans="2:15" ht="22.5" x14ac:dyDescent="0.25">
      <c r="B153" s="22">
        <v>145</v>
      </c>
      <c r="C153" s="23" t="s">
        <v>13</v>
      </c>
      <c r="D153" s="23" t="s">
        <v>14</v>
      </c>
      <c r="E153" s="24" t="s">
        <v>559</v>
      </c>
      <c r="F153" s="23">
        <v>157</v>
      </c>
      <c r="G153" s="24" t="s">
        <v>210</v>
      </c>
      <c r="H153" s="58" t="s">
        <v>16</v>
      </c>
      <c r="I153" s="23">
        <v>30756</v>
      </c>
      <c r="J153" s="23" t="s">
        <v>17</v>
      </c>
      <c r="K153" s="24" t="s">
        <v>557</v>
      </c>
      <c r="L153" s="25">
        <v>2600</v>
      </c>
      <c r="M153" s="30">
        <v>1368.02</v>
      </c>
      <c r="N153" s="26">
        <f t="shared" si="8"/>
        <v>3</v>
      </c>
      <c r="O153" s="53">
        <f t="shared" si="7"/>
        <v>4104.0599999999995</v>
      </c>
    </row>
    <row r="154" spans="2:15" ht="22.5" x14ac:dyDescent="0.25">
      <c r="B154" s="22">
        <v>146</v>
      </c>
      <c r="C154" s="26" t="s">
        <v>13</v>
      </c>
      <c r="D154" s="26" t="s">
        <v>14</v>
      </c>
      <c r="E154" s="26" t="s">
        <v>593</v>
      </c>
      <c r="F154" s="35">
        <v>157</v>
      </c>
      <c r="G154" s="26" t="s">
        <v>592</v>
      </c>
      <c r="H154" s="57" t="s">
        <v>247</v>
      </c>
      <c r="I154" s="35">
        <v>30757</v>
      </c>
      <c r="J154" s="26" t="s">
        <v>17</v>
      </c>
      <c r="K154" s="26" t="s">
        <v>591</v>
      </c>
      <c r="L154" s="30">
        <v>900.01</v>
      </c>
      <c r="M154" s="30">
        <v>900.01</v>
      </c>
      <c r="N154" s="26">
        <f>$I$337</f>
        <v>1.78</v>
      </c>
      <c r="O154" s="57">
        <f t="shared" si="7"/>
        <v>1602.0178000000001</v>
      </c>
    </row>
    <row r="155" spans="2:15" ht="22.5" x14ac:dyDescent="0.25">
      <c r="B155" s="22">
        <v>147</v>
      </c>
      <c r="C155" s="23" t="s">
        <v>13</v>
      </c>
      <c r="D155" s="23" t="s">
        <v>14</v>
      </c>
      <c r="E155" s="24" t="s">
        <v>58</v>
      </c>
      <c r="F155" s="23">
        <v>157</v>
      </c>
      <c r="G155" s="24" t="s">
        <v>590</v>
      </c>
      <c r="H155" s="58" t="s">
        <v>16</v>
      </c>
      <c r="I155" s="23" t="s">
        <v>17</v>
      </c>
      <c r="J155" s="23" t="s">
        <v>17</v>
      </c>
      <c r="K155" s="24" t="s">
        <v>59</v>
      </c>
      <c r="L155" s="30">
        <v>8099.62</v>
      </c>
      <c r="M155" s="30">
        <v>8099.62</v>
      </c>
      <c r="N155" s="26">
        <f>F$337</f>
        <v>3</v>
      </c>
      <c r="O155" s="53">
        <f t="shared" si="7"/>
        <v>24298.86</v>
      </c>
    </row>
    <row r="156" spans="2:15" ht="56.25" x14ac:dyDescent="0.25">
      <c r="B156" s="22">
        <v>148</v>
      </c>
      <c r="C156" s="26" t="s">
        <v>13</v>
      </c>
      <c r="D156" s="26" t="s">
        <v>14</v>
      </c>
      <c r="E156" s="26" t="s">
        <v>589</v>
      </c>
      <c r="F156" s="35">
        <v>157</v>
      </c>
      <c r="G156" s="26" t="s">
        <v>588</v>
      </c>
      <c r="H156" s="57" t="s">
        <v>247</v>
      </c>
      <c r="I156" s="35">
        <v>30759</v>
      </c>
      <c r="J156" s="26" t="s">
        <v>17</v>
      </c>
      <c r="K156" s="26" t="s">
        <v>587</v>
      </c>
      <c r="L156" s="30">
        <v>3000.09</v>
      </c>
      <c r="M156" s="30">
        <v>3000.09</v>
      </c>
      <c r="N156" s="26">
        <f>$I$337</f>
        <v>1.78</v>
      </c>
      <c r="O156" s="57">
        <f t="shared" si="7"/>
        <v>5340.1602000000003</v>
      </c>
    </row>
    <row r="157" spans="2:15" ht="33.75" x14ac:dyDescent="0.25">
      <c r="B157" s="22">
        <v>149</v>
      </c>
      <c r="C157" s="23" t="s">
        <v>13</v>
      </c>
      <c r="D157" s="23" t="s">
        <v>14</v>
      </c>
      <c r="E157" s="24" t="s">
        <v>586</v>
      </c>
      <c r="F157" s="23">
        <v>157</v>
      </c>
      <c r="G157" s="24" t="s">
        <v>215</v>
      </c>
      <c r="H157" s="58" t="s">
        <v>16</v>
      </c>
      <c r="I157" s="23">
        <v>30758</v>
      </c>
      <c r="J157" s="23">
        <v>30758</v>
      </c>
      <c r="K157" s="23" t="s">
        <v>698</v>
      </c>
      <c r="L157" s="25">
        <v>2500</v>
      </c>
      <c r="M157" s="30">
        <v>253.55</v>
      </c>
      <c r="N157" s="26">
        <f>F$337</f>
        <v>3</v>
      </c>
      <c r="O157" s="53">
        <f t="shared" si="7"/>
        <v>760.65000000000009</v>
      </c>
    </row>
    <row r="158" spans="2:15" ht="22.5" x14ac:dyDescent="0.25">
      <c r="B158" s="22">
        <v>150</v>
      </c>
      <c r="C158" s="26" t="s">
        <v>13</v>
      </c>
      <c r="D158" s="26" t="s">
        <v>14</v>
      </c>
      <c r="E158" s="26" t="s">
        <v>121</v>
      </c>
      <c r="F158" s="35">
        <v>157</v>
      </c>
      <c r="G158" s="26" t="s">
        <v>585</v>
      </c>
      <c r="H158" s="57" t="s">
        <v>247</v>
      </c>
      <c r="I158" s="35">
        <v>30760</v>
      </c>
      <c r="J158" s="26" t="s">
        <v>17</v>
      </c>
      <c r="K158" s="26" t="s">
        <v>584</v>
      </c>
      <c r="L158" s="30">
        <v>2500.09</v>
      </c>
      <c r="M158" s="30">
        <v>2500.09</v>
      </c>
      <c r="N158" s="26">
        <f>$I$337</f>
        <v>1.78</v>
      </c>
      <c r="O158" s="57">
        <f t="shared" si="7"/>
        <v>4450.1602000000003</v>
      </c>
    </row>
    <row r="159" spans="2:15" ht="22.5" x14ac:dyDescent="0.25">
      <c r="B159" s="22">
        <v>151</v>
      </c>
      <c r="C159" s="26" t="s">
        <v>13</v>
      </c>
      <c r="D159" s="26" t="s">
        <v>14</v>
      </c>
      <c r="E159" s="26" t="s">
        <v>110</v>
      </c>
      <c r="F159" s="35">
        <v>157</v>
      </c>
      <c r="G159" s="26" t="s">
        <v>453</v>
      </c>
      <c r="H159" s="57" t="s">
        <v>247</v>
      </c>
      <c r="I159" s="35">
        <v>30763</v>
      </c>
      <c r="J159" s="26" t="s">
        <v>17</v>
      </c>
      <c r="K159" s="26" t="s">
        <v>579</v>
      </c>
      <c r="L159" s="30">
        <v>8999.8700000000008</v>
      </c>
      <c r="M159" s="30">
        <v>8999.8700000000008</v>
      </c>
      <c r="N159" s="26">
        <f>$I$337</f>
        <v>1.78</v>
      </c>
      <c r="O159" s="57">
        <f t="shared" si="7"/>
        <v>16019.768600000001</v>
      </c>
    </row>
    <row r="160" spans="2:15" ht="22.5" x14ac:dyDescent="0.25">
      <c r="B160" s="22">
        <v>152</v>
      </c>
      <c r="C160" s="26" t="s">
        <v>13</v>
      </c>
      <c r="D160" s="26" t="s">
        <v>14</v>
      </c>
      <c r="E160" s="26" t="s">
        <v>583</v>
      </c>
      <c r="F160" s="35">
        <v>157</v>
      </c>
      <c r="G160" s="26" t="s">
        <v>582</v>
      </c>
      <c r="H160" s="57" t="s">
        <v>247</v>
      </c>
      <c r="I160" s="35">
        <v>30764</v>
      </c>
      <c r="J160" s="26" t="s">
        <v>17</v>
      </c>
      <c r="K160" s="26" t="s">
        <v>581</v>
      </c>
      <c r="L160" s="30">
        <v>3499.95</v>
      </c>
      <c r="M160" s="30">
        <v>3499.95</v>
      </c>
      <c r="N160" s="26">
        <f>$I$337</f>
        <v>1.78</v>
      </c>
      <c r="O160" s="57">
        <f t="shared" si="7"/>
        <v>6229.9110000000001</v>
      </c>
    </row>
    <row r="161" spans="2:15" ht="22.5" x14ac:dyDescent="0.25">
      <c r="B161" s="22">
        <v>153</v>
      </c>
      <c r="C161" s="26" t="s">
        <v>13</v>
      </c>
      <c r="D161" s="26" t="s">
        <v>14</v>
      </c>
      <c r="E161" s="26" t="s">
        <v>110</v>
      </c>
      <c r="F161" s="35">
        <v>157</v>
      </c>
      <c r="G161" s="26" t="s">
        <v>580</v>
      </c>
      <c r="H161" s="57" t="s">
        <v>247</v>
      </c>
      <c r="I161" s="35">
        <v>30766</v>
      </c>
      <c r="J161" s="26" t="s">
        <v>17</v>
      </c>
      <c r="K161" s="26" t="s">
        <v>579</v>
      </c>
      <c r="L161" s="30">
        <v>1000.06</v>
      </c>
      <c r="M161" s="30">
        <v>1000.06</v>
      </c>
      <c r="N161" s="26">
        <f>$I$337</f>
        <v>1.78</v>
      </c>
      <c r="O161" s="57">
        <f t="shared" si="7"/>
        <v>1780.1068</v>
      </c>
    </row>
    <row r="162" spans="2:15" ht="22.5" x14ac:dyDescent="0.25">
      <c r="B162" s="22">
        <v>154</v>
      </c>
      <c r="C162" s="26" t="s">
        <v>13</v>
      </c>
      <c r="D162" s="26" t="s">
        <v>14</v>
      </c>
      <c r="E162" s="26" t="s">
        <v>169</v>
      </c>
      <c r="F162" s="35">
        <v>157</v>
      </c>
      <c r="G162" s="26" t="s">
        <v>578</v>
      </c>
      <c r="H162" s="56" t="s">
        <v>171</v>
      </c>
      <c r="I162" s="35">
        <v>30767</v>
      </c>
      <c r="J162" s="26" t="s">
        <v>17</v>
      </c>
      <c r="K162" s="26" t="s">
        <v>577</v>
      </c>
      <c r="L162" s="30">
        <v>3599.98</v>
      </c>
      <c r="M162" s="30">
        <v>3599.98</v>
      </c>
      <c r="N162" s="26">
        <f>$J$337</f>
        <v>2.7</v>
      </c>
      <c r="O162" s="56">
        <f t="shared" si="7"/>
        <v>9719.9459999999999</v>
      </c>
    </row>
    <row r="163" spans="2:15" ht="22.5" x14ac:dyDescent="0.25">
      <c r="B163" s="22">
        <v>155</v>
      </c>
      <c r="C163" s="23" t="s">
        <v>13</v>
      </c>
      <c r="D163" s="23" t="s">
        <v>14</v>
      </c>
      <c r="E163" s="24" t="s">
        <v>576</v>
      </c>
      <c r="F163" s="23">
        <v>157</v>
      </c>
      <c r="G163" s="24" t="s">
        <v>218</v>
      </c>
      <c r="H163" s="58" t="s">
        <v>16</v>
      </c>
      <c r="I163" s="23">
        <v>30761</v>
      </c>
      <c r="J163" s="23" t="s">
        <v>17</v>
      </c>
      <c r="K163" s="23" t="s">
        <v>575</v>
      </c>
      <c r="L163" s="30">
        <v>4200</v>
      </c>
      <c r="M163" s="30">
        <v>1175.47</v>
      </c>
      <c r="N163" s="26">
        <f t="shared" ref="N163:N197" si="9">F$337</f>
        <v>3</v>
      </c>
      <c r="O163" s="53">
        <f t="shared" si="7"/>
        <v>3526.41</v>
      </c>
    </row>
    <row r="164" spans="2:15" ht="22.5" x14ac:dyDescent="0.25">
      <c r="B164" s="22">
        <v>156</v>
      </c>
      <c r="C164" s="23" t="s">
        <v>13</v>
      </c>
      <c r="D164" s="23" t="s">
        <v>14</v>
      </c>
      <c r="E164" s="24" t="s">
        <v>574</v>
      </c>
      <c r="F164" s="23">
        <v>157</v>
      </c>
      <c r="G164" s="24" t="s">
        <v>221</v>
      </c>
      <c r="H164" s="58" t="s">
        <v>16</v>
      </c>
      <c r="I164" s="23">
        <v>33545</v>
      </c>
      <c r="J164" s="23">
        <v>33545</v>
      </c>
      <c r="K164" s="23" t="s">
        <v>675</v>
      </c>
      <c r="L164" s="30">
        <v>3020</v>
      </c>
      <c r="M164" s="30">
        <v>894.83</v>
      </c>
      <c r="N164" s="26">
        <f t="shared" si="9"/>
        <v>3</v>
      </c>
      <c r="O164" s="53">
        <f t="shared" si="7"/>
        <v>2684.4900000000002</v>
      </c>
    </row>
    <row r="165" spans="2:15" ht="45" x14ac:dyDescent="0.25">
      <c r="B165" s="22">
        <v>157</v>
      </c>
      <c r="C165" s="23" t="s">
        <v>13</v>
      </c>
      <c r="D165" s="23" t="s">
        <v>14</v>
      </c>
      <c r="E165" s="24" t="s">
        <v>217</v>
      </c>
      <c r="F165" s="23">
        <v>157</v>
      </c>
      <c r="G165" s="23">
        <v>27</v>
      </c>
      <c r="H165" s="55" t="s">
        <v>16</v>
      </c>
      <c r="I165" s="23">
        <v>30765</v>
      </c>
      <c r="J165" s="23" t="s">
        <v>17</v>
      </c>
      <c r="K165" s="24" t="s">
        <v>219</v>
      </c>
      <c r="L165" s="30">
        <v>3800</v>
      </c>
      <c r="M165" s="30">
        <v>1101.96</v>
      </c>
      <c r="N165" s="26">
        <f t="shared" si="9"/>
        <v>3</v>
      </c>
      <c r="O165" s="53">
        <f t="shared" si="7"/>
        <v>3305.88</v>
      </c>
    </row>
    <row r="166" spans="2:15" ht="22.5" x14ac:dyDescent="0.25">
      <c r="B166" s="22">
        <v>158</v>
      </c>
      <c r="C166" s="23" t="s">
        <v>13</v>
      </c>
      <c r="D166" s="23" t="s">
        <v>14</v>
      </c>
      <c r="E166" s="24" t="s">
        <v>573</v>
      </c>
      <c r="F166" s="23">
        <v>157</v>
      </c>
      <c r="G166" s="24" t="s">
        <v>225</v>
      </c>
      <c r="H166" s="58" t="s">
        <v>16</v>
      </c>
      <c r="I166" s="23">
        <v>30768</v>
      </c>
      <c r="J166" s="23" t="s">
        <v>17</v>
      </c>
      <c r="K166" s="24" t="s">
        <v>572</v>
      </c>
      <c r="L166" s="25">
        <v>5600</v>
      </c>
      <c r="M166" s="30">
        <v>2025</v>
      </c>
      <c r="N166" s="26">
        <f t="shared" si="9"/>
        <v>3</v>
      </c>
      <c r="O166" s="53">
        <f t="shared" si="7"/>
        <v>6075</v>
      </c>
    </row>
    <row r="167" spans="2:15" ht="22.5" x14ac:dyDescent="0.25">
      <c r="B167" s="22">
        <v>159</v>
      </c>
      <c r="C167" s="23" t="s">
        <v>13</v>
      </c>
      <c r="D167" s="23" t="s">
        <v>14</v>
      </c>
      <c r="E167" s="23" t="s">
        <v>211</v>
      </c>
      <c r="F167" s="23">
        <v>157</v>
      </c>
      <c r="G167" s="37" t="s">
        <v>227</v>
      </c>
      <c r="H167" s="58" t="s">
        <v>16</v>
      </c>
      <c r="I167" s="23">
        <v>30769</v>
      </c>
      <c r="J167" s="23" t="s">
        <v>17</v>
      </c>
      <c r="K167" s="23" t="s">
        <v>213</v>
      </c>
      <c r="L167" s="30">
        <v>3799.97944603</v>
      </c>
      <c r="M167" s="30">
        <v>1336.98</v>
      </c>
      <c r="N167" s="26">
        <f t="shared" si="9"/>
        <v>3</v>
      </c>
      <c r="O167" s="53">
        <f t="shared" si="7"/>
        <v>4010.94</v>
      </c>
    </row>
    <row r="168" spans="2:15" ht="22.5" x14ac:dyDescent="0.25">
      <c r="B168" s="22">
        <v>160</v>
      </c>
      <c r="C168" s="23" t="s">
        <v>13</v>
      </c>
      <c r="D168" s="23" t="s">
        <v>14</v>
      </c>
      <c r="E168" s="23" t="s">
        <v>119</v>
      </c>
      <c r="F168" s="23">
        <v>157</v>
      </c>
      <c r="G168" s="37" t="s">
        <v>229</v>
      </c>
      <c r="H168" s="58" t="s">
        <v>16</v>
      </c>
      <c r="I168" s="23">
        <v>30770</v>
      </c>
      <c r="J168" s="23" t="s">
        <v>17</v>
      </c>
      <c r="K168" s="23" t="s">
        <v>120</v>
      </c>
      <c r="L168" s="30">
        <v>5700.0002679400004</v>
      </c>
      <c r="M168" s="30">
        <v>2536.3200000000002</v>
      </c>
      <c r="N168" s="26">
        <f t="shared" si="9"/>
        <v>3</v>
      </c>
      <c r="O168" s="53">
        <f t="shared" si="7"/>
        <v>7608.9600000000009</v>
      </c>
    </row>
    <row r="169" spans="2:15" ht="22.5" x14ac:dyDescent="0.25">
      <c r="B169" s="22">
        <v>161</v>
      </c>
      <c r="C169" s="23" t="s">
        <v>13</v>
      </c>
      <c r="D169" s="23" t="s">
        <v>14</v>
      </c>
      <c r="E169" s="23" t="s">
        <v>571</v>
      </c>
      <c r="F169" s="23">
        <v>157</v>
      </c>
      <c r="G169" s="37" t="s">
        <v>233</v>
      </c>
      <c r="H169" s="58" t="s">
        <v>16</v>
      </c>
      <c r="I169" s="23">
        <v>30771</v>
      </c>
      <c r="J169" s="23">
        <v>30771</v>
      </c>
      <c r="K169" s="23" t="s">
        <v>676</v>
      </c>
      <c r="L169" s="30">
        <v>1699.99564403</v>
      </c>
      <c r="M169" s="30">
        <v>751.8</v>
      </c>
      <c r="N169" s="26">
        <f t="shared" si="9"/>
        <v>3</v>
      </c>
      <c r="O169" s="53">
        <f t="shared" si="7"/>
        <v>2255.3999999999996</v>
      </c>
    </row>
    <row r="170" spans="2:15" ht="22.5" x14ac:dyDescent="0.25">
      <c r="B170" s="22">
        <v>162</v>
      </c>
      <c r="C170" s="23" t="s">
        <v>13</v>
      </c>
      <c r="D170" s="23" t="s">
        <v>14</v>
      </c>
      <c r="E170" s="23" t="s">
        <v>570</v>
      </c>
      <c r="F170" s="23">
        <v>157</v>
      </c>
      <c r="G170" s="37" t="s">
        <v>233</v>
      </c>
      <c r="H170" s="58" t="s">
        <v>16</v>
      </c>
      <c r="I170" s="23">
        <v>30773</v>
      </c>
      <c r="J170" s="23" t="s">
        <v>17</v>
      </c>
      <c r="K170" s="23" t="s">
        <v>569</v>
      </c>
      <c r="L170" s="30">
        <v>1400.0083979599999</v>
      </c>
      <c r="M170" s="30">
        <v>591.80999999999995</v>
      </c>
      <c r="N170" s="26">
        <f t="shared" si="9"/>
        <v>3</v>
      </c>
      <c r="O170" s="53">
        <f t="shared" si="7"/>
        <v>1775.4299999999998</v>
      </c>
    </row>
    <row r="171" spans="2:15" ht="22.5" x14ac:dyDescent="0.25">
      <c r="B171" s="22">
        <v>163</v>
      </c>
      <c r="C171" s="23" t="s">
        <v>13</v>
      </c>
      <c r="D171" s="23" t="s">
        <v>14</v>
      </c>
      <c r="E171" s="28" t="s">
        <v>110</v>
      </c>
      <c r="F171" s="23">
        <v>157</v>
      </c>
      <c r="G171" s="28" t="s">
        <v>235</v>
      </c>
      <c r="H171" s="58" t="s">
        <v>16</v>
      </c>
      <c r="I171" s="23">
        <v>30774</v>
      </c>
      <c r="J171" s="23" t="s">
        <v>17</v>
      </c>
      <c r="K171" s="28" t="s">
        <v>187</v>
      </c>
      <c r="L171" s="30">
        <v>6699.9792396299999</v>
      </c>
      <c r="M171" s="30">
        <v>2574.64</v>
      </c>
      <c r="N171" s="26">
        <f t="shared" si="9"/>
        <v>3</v>
      </c>
      <c r="O171" s="53">
        <f t="shared" si="7"/>
        <v>7723.92</v>
      </c>
    </row>
    <row r="172" spans="2:15" ht="22.5" x14ac:dyDescent="0.25">
      <c r="B172" s="22">
        <v>164</v>
      </c>
      <c r="C172" s="23" t="s">
        <v>13</v>
      </c>
      <c r="D172" s="23" t="s">
        <v>14</v>
      </c>
      <c r="E172" s="28" t="s">
        <v>191</v>
      </c>
      <c r="F172" s="23">
        <v>157</v>
      </c>
      <c r="G172" s="28" t="s">
        <v>238</v>
      </c>
      <c r="H172" s="58" t="s">
        <v>16</v>
      </c>
      <c r="I172" s="23">
        <v>30775</v>
      </c>
      <c r="J172" s="23" t="s">
        <v>17</v>
      </c>
      <c r="K172" s="28" t="s">
        <v>193</v>
      </c>
      <c r="L172" s="30">
        <v>6600.0240811699996</v>
      </c>
      <c r="M172" s="30">
        <v>2099.12</v>
      </c>
      <c r="N172" s="26">
        <f t="shared" si="9"/>
        <v>3</v>
      </c>
      <c r="O172" s="53">
        <f t="shared" si="7"/>
        <v>6297.36</v>
      </c>
    </row>
    <row r="173" spans="2:15" ht="22.5" x14ac:dyDescent="0.25">
      <c r="B173" s="22">
        <v>165</v>
      </c>
      <c r="C173" s="23" t="s">
        <v>13</v>
      </c>
      <c r="D173" s="23" t="s">
        <v>14</v>
      </c>
      <c r="E173" s="32" t="s">
        <v>568</v>
      </c>
      <c r="F173" s="23">
        <v>157</v>
      </c>
      <c r="G173" s="37" t="s">
        <v>241</v>
      </c>
      <c r="H173" s="58" t="s">
        <v>16</v>
      </c>
      <c r="I173" s="23">
        <v>30776</v>
      </c>
      <c r="J173" s="23" t="s">
        <v>17</v>
      </c>
      <c r="K173" s="33" t="s">
        <v>567</v>
      </c>
      <c r="L173" s="30">
        <v>2199.9823987599998</v>
      </c>
      <c r="M173" s="30">
        <v>608.38</v>
      </c>
      <c r="N173" s="26">
        <f t="shared" si="9"/>
        <v>3</v>
      </c>
      <c r="O173" s="53">
        <f t="shared" si="7"/>
        <v>1825.1399999999999</v>
      </c>
    </row>
    <row r="174" spans="2:15" ht="22.5" x14ac:dyDescent="0.25">
      <c r="B174" s="22">
        <v>166</v>
      </c>
      <c r="C174" s="23" t="s">
        <v>13</v>
      </c>
      <c r="D174" s="23" t="s">
        <v>14</v>
      </c>
      <c r="E174" s="28" t="s">
        <v>484</v>
      </c>
      <c r="F174" s="23">
        <v>157</v>
      </c>
      <c r="G174" s="28" t="s">
        <v>566</v>
      </c>
      <c r="H174" s="58" t="s">
        <v>16</v>
      </c>
      <c r="I174" s="23">
        <v>30777</v>
      </c>
      <c r="J174" s="23" t="s">
        <v>17</v>
      </c>
      <c r="K174" s="28" t="s">
        <v>482</v>
      </c>
      <c r="L174" s="30">
        <v>4800.0312265000002</v>
      </c>
      <c r="M174" s="30">
        <v>1205.3800000000001</v>
      </c>
      <c r="N174" s="26">
        <f t="shared" si="9"/>
        <v>3</v>
      </c>
      <c r="O174" s="53">
        <f t="shared" si="7"/>
        <v>3616.1400000000003</v>
      </c>
    </row>
    <row r="175" spans="2:15" ht="22.5" x14ac:dyDescent="0.25">
      <c r="B175" s="22">
        <v>167</v>
      </c>
      <c r="C175" s="23" t="s">
        <v>13</v>
      </c>
      <c r="D175" s="23" t="s">
        <v>14</v>
      </c>
      <c r="E175" s="24" t="s">
        <v>562</v>
      </c>
      <c r="F175" s="23">
        <v>157</v>
      </c>
      <c r="G175" s="24" t="s">
        <v>243</v>
      </c>
      <c r="H175" s="58" t="s">
        <v>16</v>
      </c>
      <c r="I175" s="23">
        <v>30778</v>
      </c>
      <c r="J175" s="23" t="s">
        <v>17</v>
      </c>
      <c r="K175" s="24" t="s">
        <v>61</v>
      </c>
      <c r="L175" s="30">
        <v>8700.0153526199992</v>
      </c>
      <c r="M175" s="30">
        <v>1802.27</v>
      </c>
      <c r="N175" s="26">
        <f t="shared" si="9"/>
        <v>3</v>
      </c>
      <c r="O175" s="53">
        <f t="shared" si="7"/>
        <v>5406.8099999999995</v>
      </c>
    </row>
    <row r="176" spans="2:15" ht="22.5" x14ac:dyDescent="0.25">
      <c r="B176" s="22">
        <v>168</v>
      </c>
      <c r="C176" s="23" t="s">
        <v>13</v>
      </c>
      <c r="D176" s="23" t="s">
        <v>14</v>
      </c>
      <c r="E176" s="24" t="s">
        <v>58</v>
      </c>
      <c r="F176" s="23">
        <v>157</v>
      </c>
      <c r="G176" s="24" t="s">
        <v>373</v>
      </c>
      <c r="H176" s="58" t="s">
        <v>16</v>
      </c>
      <c r="I176" s="23"/>
      <c r="J176" s="23" t="s">
        <v>17</v>
      </c>
      <c r="K176" s="24" t="s">
        <v>59</v>
      </c>
      <c r="L176" s="30">
        <v>4479.9781879399998</v>
      </c>
      <c r="M176" s="30">
        <v>790.94</v>
      </c>
      <c r="N176" s="26">
        <f t="shared" si="9"/>
        <v>3</v>
      </c>
      <c r="O176" s="53">
        <f t="shared" si="7"/>
        <v>2372.8200000000002</v>
      </c>
    </row>
    <row r="177" spans="2:15" ht="22.5" x14ac:dyDescent="0.25">
      <c r="B177" s="22">
        <v>169</v>
      </c>
      <c r="C177" s="23" t="s">
        <v>13</v>
      </c>
      <c r="D177" s="23" t="s">
        <v>14</v>
      </c>
      <c r="E177" s="24" t="s">
        <v>163</v>
      </c>
      <c r="F177" s="23">
        <v>157</v>
      </c>
      <c r="G177" s="24" t="s">
        <v>372</v>
      </c>
      <c r="H177" s="58" t="s">
        <v>16</v>
      </c>
      <c r="I177" s="23">
        <v>30779</v>
      </c>
      <c r="J177" s="23" t="s">
        <v>17</v>
      </c>
      <c r="K177" s="24" t="s">
        <v>165</v>
      </c>
      <c r="L177" s="30">
        <v>8399.9797751499991</v>
      </c>
      <c r="M177" s="30">
        <v>1455.94</v>
      </c>
      <c r="N177" s="26">
        <f t="shared" si="9"/>
        <v>3</v>
      </c>
      <c r="O177" s="53">
        <f t="shared" si="7"/>
        <v>4367.82</v>
      </c>
    </row>
    <row r="178" spans="2:15" ht="22.5" x14ac:dyDescent="0.25">
      <c r="B178" s="22">
        <v>170</v>
      </c>
      <c r="C178" s="23" t="s">
        <v>13</v>
      </c>
      <c r="D178" s="23" t="s">
        <v>14</v>
      </c>
      <c r="E178" s="24" t="s">
        <v>565</v>
      </c>
      <c r="F178" s="23">
        <v>157</v>
      </c>
      <c r="G178" s="24" t="s">
        <v>564</v>
      </c>
      <c r="H178" s="58" t="s">
        <v>16</v>
      </c>
      <c r="I178" s="23">
        <v>30780</v>
      </c>
      <c r="J178" s="23" t="s">
        <v>17</v>
      </c>
      <c r="K178" s="24" t="s">
        <v>563</v>
      </c>
      <c r="L178" s="30">
        <v>2600.0131709100001</v>
      </c>
      <c r="M178" s="30">
        <v>481.55</v>
      </c>
      <c r="N178" s="26">
        <f t="shared" si="9"/>
        <v>3</v>
      </c>
      <c r="O178" s="53">
        <f t="shared" si="7"/>
        <v>1444.65</v>
      </c>
    </row>
    <row r="179" spans="2:15" ht="22.5" x14ac:dyDescent="0.25">
      <c r="B179" s="22">
        <v>171</v>
      </c>
      <c r="C179" s="23" t="s">
        <v>13</v>
      </c>
      <c r="D179" s="23" t="s">
        <v>14</v>
      </c>
      <c r="E179" s="24" t="s">
        <v>562</v>
      </c>
      <c r="F179" s="23">
        <v>157</v>
      </c>
      <c r="G179" s="24" t="s">
        <v>561</v>
      </c>
      <c r="H179" s="58" t="s">
        <v>16</v>
      </c>
      <c r="I179" s="23">
        <v>30781</v>
      </c>
      <c r="J179" s="23" t="s">
        <v>17</v>
      </c>
      <c r="K179" s="24" t="s">
        <v>560</v>
      </c>
      <c r="L179" s="30">
        <v>2800.0002445599998</v>
      </c>
      <c r="M179" s="30">
        <v>544.39</v>
      </c>
      <c r="N179" s="26">
        <f t="shared" si="9"/>
        <v>3</v>
      </c>
      <c r="O179" s="53">
        <f t="shared" si="7"/>
        <v>1633.17</v>
      </c>
    </row>
    <row r="180" spans="2:15" ht="22.5" x14ac:dyDescent="0.25">
      <c r="B180" s="22">
        <v>172</v>
      </c>
      <c r="C180" s="23" t="s">
        <v>13</v>
      </c>
      <c r="D180" s="23" t="s">
        <v>14</v>
      </c>
      <c r="E180" s="24" t="s">
        <v>559</v>
      </c>
      <c r="F180" s="23">
        <v>157</v>
      </c>
      <c r="G180" s="24" t="s">
        <v>558</v>
      </c>
      <c r="H180" s="58" t="s">
        <v>16</v>
      </c>
      <c r="I180" s="23">
        <v>30783</v>
      </c>
      <c r="J180" s="23" t="s">
        <v>17</v>
      </c>
      <c r="K180" s="24" t="s">
        <v>557</v>
      </c>
      <c r="L180" s="30">
        <v>2599.97788485</v>
      </c>
      <c r="M180" s="30">
        <v>532.69000000000005</v>
      </c>
      <c r="N180" s="26">
        <f t="shared" si="9"/>
        <v>3</v>
      </c>
      <c r="O180" s="53">
        <f t="shared" si="7"/>
        <v>1598.0700000000002</v>
      </c>
    </row>
    <row r="181" spans="2:15" ht="22.5" x14ac:dyDescent="0.25">
      <c r="B181" s="22">
        <v>173</v>
      </c>
      <c r="C181" s="23" t="s">
        <v>13</v>
      </c>
      <c r="D181" s="23" t="s">
        <v>14</v>
      </c>
      <c r="E181" s="24" t="s">
        <v>119</v>
      </c>
      <c r="F181" s="23">
        <v>157</v>
      </c>
      <c r="G181" s="24" t="s">
        <v>229</v>
      </c>
      <c r="H181" s="58" t="s">
        <v>16</v>
      </c>
      <c r="I181" s="23">
        <v>30784</v>
      </c>
      <c r="J181" s="23" t="s">
        <v>17</v>
      </c>
      <c r="K181" s="24" t="s">
        <v>120</v>
      </c>
      <c r="L181" s="30">
        <v>4800.0010669599997</v>
      </c>
      <c r="M181" s="30">
        <v>1107.74</v>
      </c>
      <c r="N181" s="26">
        <f t="shared" si="9"/>
        <v>3</v>
      </c>
      <c r="O181" s="53">
        <f t="shared" si="7"/>
        <v>3323.2200000000003</v>
      </c>
    </row>
    <row r="182" spans="2:15" ht="33.75" x14ac:dyDescent="0.25">
      <c r="B182" s="22">
        <v>174</v>
      </c>
      <c r="C182" s="23" t="s">
        <v>13</v>
      </c>
      <c r="D182" s="23" t="s">
        <v>14</v>
      </c>
      <c r="E182" s="24" t="s">
        <v>556</v>
      </c>
      <c r="F182" s="23">
        <v>157</v>
      </c>
      <c r="G182" s="24" t="s">
        <v>364</v>
      </c>
      <c r="H182" s="58" t="s">
        <v>16</v>
      </c>
      <c r="I182" s="23">
        <v>32283</v>
      </c>
      <c r="J182" s="23" t="s">
        <v>17</v>
      </c>
      <c r="K182" s="24" t="s">
        <v>555</v>
      </c>
      <c r="L182" s="30">
        <v>11110.00766012</v>
      </c>
      <c r="M182" s="30">
        <v>4601.54</v>
      </c>
      <c r="N182" s="26">
        <f t="shared" si="9"/>
        <v>3</v>
      </c>
      <c r="O182" s="53">
        <f t="shared" si="7"/>
        <v>13804.619999999999</v>
      </c>
    </row>
    <row r="183" spans="2:15" ht="22.5" x14ac:dyDescent="0.25">
      <c r="B183" s="22">
        <v>175</v>
      </c>
      <c r="C183" s="23" t="s">
        <v>13</v>
      </c>
      <c r="D183" s="23" t="s">
        <v>14</v>
      </c>
      <c r="E183" s="24" t="s">
        <v>99</v>
      </c>
      <c r="F183" s="23">
        <v>157</v>
      </c>
      <c r="G183" s="24" t="s">
        <v>361</v>
      </c>
      <c r="H183" s="58" t="s">
        <v>16</v>
      </c>
      <c r="I183" s="23">
        <v>32284</v>
      </c>
      <c r="J183" s="23" t="s">
        <v>17</v>
      </c>
      <c r="K183" s="24" t="s">
        <v>100</v>
      </c>
      <c r="L183" s="30">
        <v>4541.0208320800002</v>
      </c>
      <c r="M183" s="30">
        <v>2065.77</v>
      </c>
      <c r="N183" s="26">
        <f t="shared" si="9"/>
        <v>3</v>
      </c>
      <c r="O183" s="53">
        <f t="shared" si="7"/>
        <v>6197.3099999999995</v>
      </c>
    </row>
    <row r="184" spans="2:15" ht="22.5" x14ac:dyDescent="0.25">
      <c r="B184" s="22">
        <v>176</v>
      </c>
      <c r="C184" s="23" t="s">
        <v>13</v>
      </c>
      <c r="D184" s="23" t="s">
        <v>14</v>
      </c>
      <c r="E184" s="24" t="s">
        <v>554</v>
      </c>
      <c r="F184" s="23">
        <v>157</v>
      </c>
      <c r="G184" s="24" t="s">
        <v>358</v>
      </c>
      <c r="H184" s="58" t="s">
        <v>16</v>
      </c>
      <c r="I184" s="36" t="s">
        <v>17</v>
      </c>
      <c r="J184" s="23" t="s">
        <v>17</v>
      </c>
      <c r="K184" s="24" t="s">
        <v>553</v>
      </c>
      <c r="L184" s="30">
        <v>1623.99106605</v>
      </c>
      <c r="M184" s="30">
        <v>766.64</v>
      </c>
      <c r="N184" s="26">
        <f t="shared" si="9"/>
        <v>3</v>
      </c>
      <c r="O184" s="53">
        <f t="shared" si="7"/>
        <v>2299.92</v>
      </c>
    </row>
    <row r="185" spans="2:15" ht="22.5" x14ac:dyDescent="0.25">
      <c r="B185" s="22">
        <v>177</v>
      </c>
      <c r="C185" s="23" t="s">
        <v>13</v>
      </c>
      <c r="D185" s="23" t="s">
        <v>14</v>
      </c>
      <c r="E185" s="24" t="s">
        <v>552</v>
      </c>
      <c r="F185" s="23">
        <v>157</v>
      </c>
      <c r="G185" s="24" t="s">
        <v>551</v>
      </c>
      <c r="H185" s="58" t="s">
        <v>16</v>
      </c>
      <c r="I185" s="23">
        <v>32285</v>
      </c>
      <c r="J185" s="23" t="s">
        <v>17</v>
      </c>
      <c r="K185" s="23" t="s">
        <v>550</v>
      </c>
      <c r="L185" s="30">
        <v>1707.9964505600001</v>
      </c>
      <c r="M185" s="30">
        <v>823.37</v>
      </c>
      <c r="N185" s="26">
        <f t="shared" si="9"/>
        <v>3</v>
      </c>
      <c r="O185" s="53">
        <f t="shared" si="7"/>
        <v>2470.11</v>
      </c>
    </row>
    <row r="186" spans="2:15" ht="33.75" x14ac:dyDescent="0.25">
      <c r="B186" s="22">
        <v>178</v>
      </c>
      <c r="C186" s="23" t="s">
        <v>13</v>
      </c>
      <c r="D186" s="23" t="s">
        <v>14</v>
      </c>
      <c r="E186" s="28" t="s">
        <v>549</v>
      </c>
      <c r="F186" s="23">
        <v>157</v>
      </c>
      <c r="G186" s="28" t="s">
        <v>356</v>
      </c>
      <c r="H186" s="58" t="s">
        <v>16</v>
      </c>
      <c r="I186" s="23">
        <v>32286</v>
      </c>
      <c r="J186" s="23" t="s">
        <v>17</v>
      </c>
      <c r="K186" s="28" t="s">
        <v>548</v>
      </c>
      <c r="L186" s="30">
        <v>761.99940317999994</v>
      </c>
      <c r="M186" s="30">
        <v>373.35</v>
      </c>
      <c r="N186" s="26">
        <f t="shared" si="9"/>
        <v>3</v>
      </c>
      <c r="O186" s="53">
        <f t="shared" si="7"/>
        <v>1120.0500000000002</v>
      </c>
    </row>
    <row r="187" spans="2:15" ht="22.5" x14ac:dyDescent="0.25">
      <c r="B187" s="22">
        <v>179</v>
      </c>
      <c r="C187" s="23" t="s">
        <v>13</v>
      </c>
      <c r="D187" s="23" t="s">
        <v>14</v>
      </c>
      <c r="E187" s="24" t="s">
        <v>547</v>
      </c>
      <c r="F187" s="23">
        <v>157</v>
      </c>
      <c r="G187" s="24" t="s">
        <v>353</v>
      </c>
      <c r="H187" s="58" t="s">
        <v>16</v>
      </c>
      <c r="I187" s="23">
        <v>32287</v>
      </c>
      <c r="J187" s="23" t="s">
        <v>17</v>
      </c>
      <c r="K187" s="24" t="s">
        <v>695</v>
      </c>
      <c r="L187" s="30">
        <v>3476.9950973499999</v>
      </c>
      <c r="M187" s="30">
        <v>1761.4</v>
      </c>
      <c r="N187" s="26">
        <f t="shared" si="9"/>
        <v>3</v>
      </c>
      <c r="O187" s="53">
        <f t="shared" si="7"/>
        <v>5284.2000000000007</v>
      </c>
    </row>
    <row r="188" spans="2:15" ht="22.5" x14ac:dyDescent="0.25">
      <c r="B188" s="22">
        <v>180</v>
      </c>
      <c r="C188" s="23" t="s">
        <v>13</v>
      </c>
      <c r="D188" s="23" t="s">
        <v>14</v>
      </c>
      <c r="E188" s="28" t="s">
        <v>546</v>
      </c>
      <c r="F188" s="23">
        <v>157</v>
      </c>
      <c r="G188" s="28" t="s">
        <v>351</v>
      </c>
      <c r="H188" s="58" t="s">
        <v>16</v>
      </c>
      <c r="I188" s="23">
        <v>32288</v>
      </c>
      <c r="J188" s="23" t="s">
        <v>17</v>
      </c>
      <c r="K188" s="28" t="s">
        <v>545</v>
      </c>
      <c r="L188" s="30">
        <v>1364.0035058200001</v>
      </c>
      <c r="M188" s="30">
        <v>721.45</v>
      </c>
      <c r="N188" s="26">
        <f t="shared" si="9"/>
        <v>3</v>
      </c>
      <c r="O188" s="53">
        <f t="shared" si="7"/>
        <v>2164.3500000000004</v>
      </c>
    </row>
    <row r="189" spans="2:15" ht="22.5" x14ac:dyDescent="0.25">
      <c r="B189" s="22">
        <v>181</v>
      </c>
      <c r="C189" s="23" t="s">
        <v>13</v>
      </c>
      <c r="D189" s="23" t="s">
        <v>14</v>
      </c>
      <c r="E189" s="24" t="s">
        <v>207</v>
      </c>
      <c r="F189" s="23">
        <v>157</v>
      </c>
      <c r="G189" s="24" t="s">
        <v>344</v>
      </c>
      <c r="H189" s="58" t="s">
        <v>16</v>
      </c>
      <c r="I189" s="23">
        <v>32289</v>
      </c>
      <c r="J189" s="23" t="s">
        <v>17</v>
      </c>
      <c r="K189" s="24" t="s">
        <v>209</v>
      </c>
      <c r="L189" s="30">
        <v>2189.00208703</v>
      </c>
      <c r="M189" s="30">
        <v>1196.81</v>
      </c>
      <c r="N189" s="26">
        <f t="shared" si="9"/>
        <v>3</v>
      </c>
      <c r="O189" s="53">
        <f t="shared" si="7"/>
        <v>3590.43</v>
      </c>
    </row>
    <row r="190" spans="2:15" ht="22.5" x14ac:dyDescent="0.25">
      <c r="B190" s="22">
        <v>182</v>
      </c>
      <c r="C190" s="23" t="s">
        <v>13</v>
      </c>
      <c r="D190" s="23" t="s">
        <v>14</v>
      </c>
      <c r="E190" s="24" t="s">
        <v>544</v>
      </c>
      <c r="F190" s="23">
        <v>157</v>
      </c>
      <c r="G190" s="24" t="s">
        <v>341</v>
      </c>
      <c r="H190" s="58" t="s">
        <v>16</v>
      </c>
      <c r="I190" s="23">
        <v>32290</v>
      </c>
      <c r="J190" s="23" t="s">
        <v>17</v>
      </c>
      <c r="K190" s="24" t="s">
        <v>543</v>
      </c>
      <c r="L190" s="30">
        <v>7448.9815976700002</v>
      </c>
      <c r="M190" s="30">
        <v>4491.05</v>
      </c>
      <c r="N190" s="26">
        <f t="shared" si="9"/>
        <v>3</v>
      </c>
      <c r="O190" s="53">
        <f t="shared" si="7"/>
        <v>13473.150000000001</v>
      </c>
    </row>
    <row r="191" spans="2:15" ht="22.5" x14ac:dyDescent="0.25">
      <c r="B191" s="22">
        <v>183</v>
      </c>
      <c r="C191" s="23" t="s">
        <v>13</v>
      </c>
      <c r="D191" s="23" t="s">
        <v>14</v>
      </c>
      <c r="E191" s="24" t="s">
        <v>426</v>
      </c>
      <c r="F191" s="23">
        <v>157</v>
      </c>
      <c r="G191" s="24" t="s">
        <v>337</v>
      </c>
      <c r="H191" s="58" t="s">
        <v>16</v>
      </c>
      <c r="I191" s="23">
        <v>32291</v>
      </c>
      <c r="J191" s="23" t="s">
        <v>17</v>
      </c>
      <c r="K191" s="24" t="s">
        <v>427</v>
      </c>
      <c r="L191" s="30">
        <v>3039.03382964</v>
      </c>
      <c r="M191" s="30">
        <v>2123.11</v>
      </c>
      <c r="N191" s="26">
        <f t="shared" si="9"/>
        <v>3</v>
      </c>
      <c r="O191" s="53">
        <f t="shared" si="7"/>
        <v>6369.33</v>
      </c>
    </row>
    <row r="192" spans="2:15" ht="22.5" x14ac:dyDescent="0.25">
      <c r="B192" s="22">
        <v>184</v>
      </c>
      <c r="C192" s="23" t="s">
        <v>13</v>
      </c>
      <c r="D192" s="23" t="s">
        <v>14</v>
      </c>
      <c r="E192" s="32" t="s">
        <v>542</v>
      </c>
      <c r="F192" s="23">
        <v>157</v>
      </c>
      <c r="G192" s="37" t="s">
        <v>325</v>
      </c>
      <c r="H192" s="58" t="s">
        <v>16</v>
      </c>
      <c r="I192" s="23">
        <v>32292</v>
      </c>
      <c r="J192" s="23" t="s">
        <v>17</v>
      </c>
      <c r="K192" s="33" t="s">
        <v>541</v>
      </c>
      <c r="L192" s="30">
        <v>4633.99</v>
      </c>
      <c r="M192" s="30">
        <v>4633.99</v>
      </c>
      <c r="N192" s="26">
        <f t="shared" si="9"/>
        <v>3</v>
      </c>
      <c r="O192" s="53">
        <f t="shared" si="7"/>
        <v>13901.97</v>
      </c>
    </row>
    <row r="193" spans="2:16" ht="22.5" x14ac:dyDescent="0.25">
      <c r="B193" s="22">
        <v>185</v>
      </c>
      <c r="C193" s="23" t="s">
        <v>13</v>
      </c>
      <c r="D193" s="23" t="s">
        <v>14</v>
      </c>
      <c r="E193" s="24" t="s">
        <v>540</v>
      </c>
      <c r="F193" s="23">
        <v>157</v>
      </c>
      <c r="G193" s="24" t="s">
        <v>322</v>
      </c>
      <c r="H193" s="58" t="s">
        <v>16</v>
      </c>
      <c r="I193" s="23">
        <v>32293</v>
      </c>
      <c r="J193" s="23" t="s">
        <v>17</v>
      </c>
      <c r="K193" s="24" t="s">
        <v>539</v>
      </c>
      <c r="L193" s="30">
        <v>2638.98</v>
      </c>
      <c r="M193" s="30">
        <v>2638.98</v>
      </c>
      <c r="N193" s="26">
        <f t="shared" si="9"/>
        <v>3</v>
      </c>
      <c r="O193" s="53">
        <f t="shared" si="7"/>
        <v>7916.9400000000005</v>
      </c>
    </row>
    <row r="194" spans="2:16" ht="22.5" x14ac:dyDescent="0.25">
      <c r="B194" s="22">
        <v>186</v>
      </c>
      <c r="C194" s="23" t="s">
        <v>13</v>
      </c>
      <c r="D194" s="23" t="s">
        <v>14</v>
      </c>
      <c r="E194" s="28" t="s">
        <v>538</v>
      </c>
      <c r="F194" s="23">
        <v>157</v>
      </c>
      <c r="G194" s="28" t="s">
        <v>319</v>
      </c>
      <c r="H194" s="58" t="s">
        <v>16</v>
      </c>
      <c r="I194" s="23">
        <v>32294</v>
      </c>
      <c r="J194" s="23" t="s">
        <v>17</v>
      </c>
      <c r="K194" s="28" t="s">
        <v>537</v>
      </c>
      <c r="L194" s="30">
        <v>2405.04</v>
      </c>
      <c r="M194" s="30">
        <v>2405.04</v>
      </c>
      <c r="N194" s="26">
        <f t="shared" si="9"/>
        <v>3</v>
      </c>
      <c r="O194" s="53">
        <f t="shared" si="7"/>
        <v>7215.12</v>
      </c>
    </row>
    <row r="195" spans="2:16" ht="22.5" x14ac:dyDescent="0.25">
      <c r="B195" s="22">
        <v>187</v>
      </c>
      <c r="C195" s="23" t="s">
        <v>13</v>
      </c>
      <c r="D195" s="23" t="s">
        <v>14</v>
      </c>
      <c r="E195" s="23" t="s">
        <v>536</v>
      </c>
      <c r="F195" s="23">
        <v>157</v>
      </c>
      <c r="G195" s="37" t="s">
        <v>315</v>
      </c>
      <c r="H195" s="58" t="s">
        <v>16</v>
      </c>
      <c r="I195" s="23">
        <v>32295</v>
      </c>
      <c r="J195" s="23" t="s">
        <v>17</v>
      </c>
      <c r="K195" s="23" t="s">
        <v>535</v>
      </c>
      <c r="L195" s="30">
        <v>2129.98</v>
      </c>
      <c r="M195" s="30">
        <v>2129.98</v>
      </c>
      <c r="N195" s="26">
        <f t="shared" si="9"/>
        <v>3</v>
      </c>
      <c r="O195" s="53">
        <f t="shared" si="7"/>
        <v>6389.9400000000005</v>
      </c>
    </row>
    <row r="196" spans="2:16" ht="22.5" x14ac:dyDescent="0.25">
      <c r="B196" s="22">
        <v>188</v>
      </c>
      <c r="C196" s="23" t="s">
        <v>13</v>
      </c>
      <c r="D196" s="23" t="s">
        <v>14</v>
      </c>
      <c r="E196" s="24" t="s">
        <v>534</v>
      </c>
      <c r="F196" s="23">
        <v>157</v>
      </c>
      <c r="G196" s="24" t="s">
        <v>312</v>
      </c>
      <c r="H196" s="58" t="s">
        <v>16</v>
      </c>
      <c r="I196" s="23">
        <v>32296</v>
      </c>
      <c r="J196" s="23" t="s">
        <v>17</v>
      </c>
      <c r="K196" s="24" t="s">
        <v>533</v>
      </c>
      <c r="L196" s="30">
        <v>1497.09</v>
      </c>
      <c r="M196" s="30">
        <v>1497.09</v>
      </c>
      <c r="N196" s="26">
        <f t="shared" si="9"/>
        <v>3</v>
      </c>
      <c r="O196" s="53">
        <f t="shared" si="7"/>
        <v>4491.2699999999995</v>
      </c>
    </row>
    <row r="197" spans="2:16" ht="22.5" x14ac:dyDescent="0.25">
      <c r="B197" s="22">
        <v>189</v>
      </c>
      <c r="C197" s="23" t="s">
        <v>13</v>
      </c>
      <c r="D197" s="23" t="s">
        <v>14</v>
      </c>
      <c r="E197" s="24" t="s">
        <v>237</v>
      </c>
      <c r="F197" s="23">
        <v>157</v>
      </c>
      <c r="G197" s="24" t="s">
        <v>309</v>
      </c>
      <c r="H197" s="58" t="s">
        <v>16</v>
      </c>
      <c r="I197" s="23">
        <v>32297</v>
      </c>
      <c r="J197" s="23" t="s">
        <v>17</v>
      </c>
      <c r="K197" s="24" t="s">
        <v>239</v>
      </c>
      <c r="L197" s="29">
        <v>20000</v>
      </c>
      <c r="M197" s="30">
        <v>20000</v>
      </c>
      <c r="N197" s="26">
        <f t="shared" si="9"/>
        <v>3</v>
      </c>
      <c r="O197" s="53">
        <f t="shared" si="7"/>
        <v>60000</v>
      </c>
    </row>
    <row r="198" spans="2:16" ht="22.5" x14ac:dyDescent="0.25">
      <c r="B198" s="22">
        <v>190</v>
      </c>
      <c r="C198" s="23" t="s">
        <v>13</v>
      </c>
      <c r="D198" s="23" t="s">
        <v>14</v>
      </c>
      <c r="E198" s="32" t="s">
        <v>58</v>
      </c>
      <c r="F198" s="23">
        <v>80</v>
      </c>
      <c r="G198" s="23" t="s">
        <v>123</v>
      </c>
      <c r="H198" s="60" t="s">
        <v>124</v>
      </c>
      <c r="I198" s="23" t="s">
        <v>17</v>
      </c>
      <c r="J198" s="23" t="s">
        <v>17</v>
      </c>
      <c r="K198" s="33" t="s">
        <v>59</v>
      </c>
      <c r="L198" s="30">
        <v>302136.65000000002</v>
      </c>
      <c r="M198" s="30">
        <v>302136.65000000002</v>
      </c>
      <c r="N198" s="26">
        <f>H337</f>
        <v>0.75</v>
      </c>
      <c r="O198" s="64">
        <f t="shared" si="7"/>
        <v>226602.48750000002</v>
      </c>
    </row>
    <row r="199" spans="2:16" ht="22.5" x14ac:dyDescent="0.25">
      <c r="B199" s="22">
        <v>191</v>
      </c>
      <c r="C199" s="23" t="s">
        <v>13</v>
      </c>
      <c r="D199" s="23" t="s">
        <v>14</v>
      </c>
      <c r="E199" s="28" t="s">
        <v>703</v>
      </c>
      <c r="F199" s="23" t="s">
        <v>704</v>
      </c>
      <c r="G199" s="40"/>
      <c r="H199" s="61" t="s">
        <v>702</v>
      </c>
      <c r="I199" s="28" t="s">
        <v>17</v>
      </c>
      <c r="J199" s="28" t="s">
        <v>17</v>
      </c>
      <c r="K199" s="28" t="s">
        <v>17</v>
      </c>
      <c r="L199" s="27">
        <v>266.04000000000002</v>
      </c>
      <c r="M199" s="30">
        <v>266.04000000000002</v>
      </c>
      <c r="N199" s="26">
        <f>$G$337</f>
        <v>1.5</v>
      </c>
      <c r="O199" s="65">
        <f t="shared" si="7"/>
        <v>399.06000000000006</v>
      </c>
      <c r="P199" s="2"/>
    </row>
    <row r="200" spans="2:16" ht="22.5" x14ac:dyDescent="0.25">
      <c r="B200" s="22">
        <v>192</v>
      </c>
      <c r="C200" s="26" t="s">
        <v>13</v>
      </c>
      <c r="D200" s="26" t="s">
        <v>14</v>
      </c>
      <c r="E200" s="26" t="s">
        <v>532</v>
      </c>
      <c r="F200" s="35">
        <v>157</v>
      </c>
      <c r="G200" s="26" t="s">
        <v>531</v>
      </c>
      <c r="H200" s="56" t="s">
        <v>171</v>
      </c>
      <c r="I200" s="35">
        <v>30716</v>
      </c>
      <c r="J200" s="26" t="s">
        <v>17</v>
      </c>
      <c r="K200" s="26" t="s">
        <v>530</v>
      </c>
      <c r="L200" s="30">
        <v>4800</v>
      </c>
      <c r="M200" s="30">
        <v>4800</v>
      </c>
      <c r="N200" s="26">
        <f>$J$337</f>
        <v>2.7</v>
      </c>
      <c r="O200" s="56">
        <f t="shared" si="7"/>
        <v>12960</v>
      </c>
    </row>
    <row r="201" spans="2:16" ht="22.5" x14ac:dyDescent="0.25">
      <c r="B201" s="22">
        <v>193</v>
      </c>
      <c r="C201" s="23" t="s">
        <v>13</v>
      </c>
      <c r="D201" s="23" t="s">
        <v>14</v>
      </c>
      <c r="E201" s="24" t="s">
        <v>529</v>
      </c>
      <c r="F201" s="23">
        <v>157</v>
      </c>
      <c r="G201" s="24" t="s">
        <v>528</v>
      </c>
      <c r="H201" s="58" t="s">
        <v>16</v>
      </c>
      <c r="I201" s="23">
        <v>30715</v>
      </c>
      <c r="J201" s="23" t="s">
        <v>17</v>
      </c>
      <c r="K201" s="24" t="s">
        <v>527</v>
      </c>
      <c r="L201" s="30">
        <v>1199.94</v>
      </c>
      <c r="M201" s="30">
        <v>1199.94</v>
      </c>
      <c r="N201" s="26">
        <f t="shared" ref="N201:N218" si="10">F$337</f>
        <v>3</v>
      </c>
      <c r="O201" s="53">
        <f t="shared" ref="O201:O264" si="11">M201*N201</f>
        <v>3599.82</v>
      </c>
    </row>
    <row r="202" spans="2:16" ht="22.5" x14ac:dyDescent="0.25">
      <c r="B202" s="22">
        <v>194</v>
      </c>
      <c r="C202" s="23" t="s">
        <v>13</v>
      </c>
      <c r="D202" s="23" t="s">
        <v>14</v>
      </c>
      <c r="E202" s="24" t="s">
        <v>38</v>
      </c>
      <c r="F202" s="23">
        <v>157</v>
      </c>
      <c r="G202" s="24" t="s">
        <v>526</v>
      </c>
      <c r="H202" s="58" t="s">
        <v>16</v>
      </c>
      <c r="I202" s="23">
        <v>30714</v>
      </c>
      <c r="J202" s="23" t="s">
        <v>17</v>
      </c>
      <c r="K202" s="24" t="s">
        <v>525</v>
      </c>
      <c r="L202" s="30">
        <v>3800.12</v>
      </c>
      <c r="M202" s="30">
        <v>3800.12</v>
      </c>
      <c r="N202" s="26">
        <f t="shared" si="10"/>
        <v>3</v>
      </c>
      <c r="O202" s="53">
        <f t="shared" si="11"/>
        <v>11400.36</v>
      </c>
    </row>
    <row r="203" spans="2:16" ht="22.5" x14ac:dyDescent="0.25">
      <c r="B203" s="22">
        <v>195</v>
      </c>
      <c r="C203" s="23" t="s">
        <v>13</v>
      </c>
      <c r="D203" s="23" t="s">
        <v>14</v>
      </c>
      <c r="E203" s="24" t="s">
        <v>524</v>
      </c>
      <c r="F203" s="23">
        <v>157</v>
      </c>
      <c r="G203" s="24" t="s">
        <v>523</v>
      </c>
      <c r="H203" s="58" t="s">
        <v>16</v>
      </c>
      <c r="I203" s="23">
        <v>30713</v>
      </c>
      <c r="J203" s="23" t="s">
        <v>17</v>
      </c>
      <c r="K203" s="24" t="s">
        <v>522</v>
      </c>
      <c r="L203" s="25">
        <v>4999.88</v>
      </c>
      <c r="M203" s="30">
        <v>4999.88</v>
      </c>
      <c r="N203" s="26">
        <f t="shared" si="10"/>
        <v>3</v>
      </c>
      <c r="O203" s="53">
        <f t="shared" si="11"/>
        <v>14999.64</v>
      </c>
    </row>
    <row r="204" spans="2:16" ht="22.5" x14ac:dyDescent="0.25">
      <c r="B204" s="22">
        <v>196</v>
      </c>
      <c r="C204" s="23" t="s">
        <v>13</v>
      </c>
      <c r="D204" s="23" t="s">
        <v>14</v>
      </c>
      <c r="E204" s="24" t="s">
        <v>521</v>
      </c>
      <c r="F204" s="23">
        <v>157</v>
      </c>
      <c r="G204" s="28" t="s">
        <v>520</v>
      </c>
      <c r="H204" s="58" t="s">
        <v>16</v>
      </c>
      <c r="I204" s="23">
        <v>30712</v>
      </c>
      <c r="J204" s="23" t="s">
        <v>17</v>
      </c>
      <c r="K204" s="24" t="s">
        <v>519</v>
      </c>
      <c r="L204" s="30">
        <v>6700</v>
      </c>
      <c r="M204" s="30">
        <v>5629.29</v>
      </c>
      <c r="N204" s="26">
        <f t="shared" si="10"/>
        <v>3</v>
      </c>
      <c r="O204" s="53">
        <f t="shared" si="11"/>
        <v>16887.87</v>
      </c>
    </row>
    <row r="205" spans="2:16" ht="22.5" x14ac:dyDescent="0.25">
      <c r="B205" s="22">
        <v>197</v>
      </c>
      <c r="C205" s="23" t="s">
        <v>13</v>
      </c>
      <c r="D205" s="23" t="s">
        <v>14</v>
      </c>
      <c r="E205" s="24" t="s">
        <v>518</v>
      </c>
      <c r="F205" s="23">
        <v>157</v>
      </c>
      <c r="G205" s="28" t="s">
        <v>517</v>
      </c>
      <c r="H205" s="58" t="s">
        <v>16</v>
      </c>
      <c r="I205" s="23">
        <v>30711</v>
      </c>
      <c r="J205" s="23" t="s">
        <v>17</v>
      </c>
      <c r="K205" s="24" t="s">
        <v>516</v>
      </c>
      <c r="L205" s="30">
        <v>2800</v>
      </c>
      <c r="M205" s="30">
        <v>2063.79</v>
      </c>
      <c r="N205" s="26">
        <f t="shared" si="10"/>
        <v>3</v>
      </c>
      <c r="O205" s="53">
        <f t="shared" si="11"/>
        <v>6191.37</v>
      </c>
    </row>
    <row r="206" spans="2:16" ht="22.5" x14ac:dyDescent="0.25">
      <c r="B206" s="22">
        <v>198</v>
      </c>
      <c r="C206" s="23" t="s">
        <v>13</v>
      </c>
      <c r="D206" s="23" t="s">
        <v>14</v>
      </c>
      <c r="E206" s="24" t="s">
        <v>515</v>
      </c>
      <c r="F206" s="23">
        <v>157</v>
      </c>
      <c r="G206" s="24" t="s">
        <v>514</v>
      </c>
      <c r="H206" s="58" t="s">
        <v>16</v>
      </c>
      <c r="I206" s="23">
        <v>30710</v>
      </c>
      <c r="J206" s="23" t="s">
        <v>17</v>
      </c>
      <c r="K206" s="24" t="s">
        <v>513</v>
      </c>
      <c r="L206" s="30">
        <v>3300</v>
      </c>
      <c r="M206" s="30">
        <v>2178.5100000000002</v>
      </c>
      <c r="N206" s="26">
        <f t="shared" si="10"/>
        <v>3</v>
      </c>
      <c r="O206" s="53">
        <f t="shared" si="11"/>
        <v>6535.5300000000007</v>
      </c>
    </row>
    <row r="207" spans="2:16" ht="22.5" x14ac:dyDescent="0.25">
      <c r="B207" s="22">
        <v>199</v>
      </c>
      <c r="C207" s="23" t="s">
        <v>13</v>
      </c>
      <c r="D207" s="23" t="s">
        <v>14</v>
      </c>
      <c r="E207" s="24" t="s">
        <v>512</v>
      </c>
      <c r="F207" s="23">
        <v>157</v>
      </c>
      <c r="G207" s="24" t="s">
        <v>511</v>
      </c>
      <c r="H207" s="58" t="s">
        <v>16</v>
      </c>
      <c r="I207" s="23">
        <v>30709</v>
      </c>
      <c r="J207" s="23" t="s">
        <v>17</v>
      </c>
      <c r="K207" s="24" t="s">
        <v>510</v>
      </c>
      <c r="L207" s="30">
        <v>10800</v>
      </c>
      <c r="M207" s="30">
        <v>2714.45</v>
      </c>
      <c r="N207" s="26">
        <f t="shared" si="10"/>
        <v>3</v>
      </c>
      <c r="O207" s="53">
        <f t="shared" si="11"/>
        <v>8143.3499999999995</v>
      </c>
    </row>
    <row r="208" spans="2:16" ht="33.75" x14ac:dyDescent="0.25">
      <c r="B208" s="22">
        <v>200</v>
      </c>
      <c r="C208" s="23" t="s">
        <v>13</v>
      </c>
      <c r="D208" s="23" t="s">
        <v>14</v>
      </c>
      <c r="E208" s="24" t="s">
        <v>455</v>
      </c>
      <c r="F208" s="23">
        <v>157</v>
      </c>
      <c r="G208" s="24" t="s">
        <v>509</v>
      </c>
      <c r="H208" s="58" t="s">
        <v>16</v>
      </c>
      <c r="I208" s="23">
        <v>30708</v>
      </c>
      <c r="J208" s="23" t="s">
        <v>17</v>
      </c>
      <c r="K208" s="24" t="s">
        <v>156</v>
      </c>
      <c r="L208" s="30">
        <v>3300</v>
      </c>
      <c r="M208" s="30">
        <v>262.12</v>
      </c>
      <c r="N208" s="26">
        <f t="shared" si="10"/>
        <v>3</v>
      </c>
      <c r="O208" s="53">
        <f t="shared" si="11"/>
        <v>786.36</v>
      </c>
    </row>
    <row r="209" spans="2:15" ht="22.5" x14ac:dyDescent="0.25">
      <c r="B209" s="22">
        <v>201</v>
      </c>
      <c r="C209" s="23" t="s">
        <v>13</v>
      </c>
      <c r="D209" s="23" t="s">
        <v>14</v>
      </c>
      <c r="E209" s="24" t="s">
        <v>475</v>
      </c>
      <c r="F209" s="23">
        <v>157</v>
      </c>
      <c r="G209" s="24" t="s">
        <v>508</v>
      </c>
      <c r="H209" s="58" t="s">
        <v>16</v>
      </c>
      <c r="I209" s="23">
        <v>30706</v>
      </c>
      <c r="J209" s="23" t="s">
        <v>17</v>
      </c>
      <c r="K209" s="24" t="s">
        <v>507</v>
      </c>
      <c r="L209" s="30">
        <v>4300</v>
      </c>
      <c r="M209" s="30">
        <v>556.05999999999995</v>
      </c>
      <c r="N209" s="26">
        <f t="shared" si="10"/>
        <v>3</v>
      </c>
      <c r="O209" s="53">
        <f t="shared" si="11"/>
        <v>1668.1799999999998</v>
      </c>
    </row>
    <row r="210" spans="2:15" ht="22.5" x14ac:dyDescent="0.25">
      <c r="B210" s="22">
        <v>202</v>
      </c>
      <c r="C210" s="23" t="s">
        <v>13</v>
      </c>
      <c r="D210" s="23" t="s">
        <v>14</v>
      </c>
      <c r="E210" s="24" t="s">
        <v>506</v>
      </c>
      <c r="F210" s="23">
        <v>157</v>
      </c>
      <c r="G210" s="24" t="s">
        <v>505</v>
      </c>
      <c r="H210" s="58" t="s">
        <v>16</v>
      </c>
      <c r="I210" s="23">
        <v>30705</v>
      </c>
      <c r="J210" s="23" t="s">
        <v>17</v>
      </c>
      <c r="K210" s="24" t="s">
        <v>504</v>
      </c>
      <c r="L210" s="30">
        <v>600</v>
      </c>
      <c r="M210" s="30">
        <v>159.74</v>
      </c>
      <c r="N210" s="26">
        <f t="shared" si="10"/>
        <v>3</v>
      </c>
      <c r="O210" s="53">
        <f t="shared" si="11"/>
        <v>479.22</v>
      </c>
    </row>
    <row r="211" spans="2:15" ht="22.5" x14ac:dyDescent="0.25">
      <c r="B211" s="22">
        <v>203</v>
      </c>
      <c r="C211" s="23" t="s">
        <v>13</v>
      </c>
      <c r="D211" s="23" t="s">
        <v>14</v>
      </c>
      <c r="E211" s="24" t="s">
        <v>163</v>
      </c>
      <c r="F211" s="23">
        <v>157</v>
      </c>
      <c r="G211" s="24" t="s">
        <v>503</v>
      </c>
      <c r="H211" s="58" t="s">
        <v>16</v>
      </c>
      <c r="I211" s="23">
        <v>30704</v>
      </c>
      <c r="J211" s="23" t="s">
        <v>17</v>
      </c>
      <c r="K211" s="28" t="s">
        <v>165</v>
      </c>
      <c r="L211" s="30">
        <v>6500</v>
      </c>
      <c r="M211" s="30">
        <v>2031.89</v>
      </c>
      <c r="N211" s="26">
        <f t="shared" si="10"/>
        <v>3</v>
      </c>
      <c r="O211" s="53">
        <f t="shared" si="11"/>
        <v>6095.67</v>
      </c>
    </row>
    <row r="212" spans="2:15" ht="22.5" x14ac:dyDescent="0.25">
      <c r="B212" s="22">
        <v>204</v>
      </c>
      <c r="C212" s="23" t="s">
        <v>13</v>
      </c>
      <c r="D212" s="23" t="s">
        <v>14</v>
      </c>
      <c r="E212" s="24" t="s">
        <v>58</v>
      </c>
      <c r="F212" s="23">
        <v>157</v>
      </c>
      <c r="G212" s="37" t="s">
        <v>502</v>
      </c>
      <c r="H212" s="58" t="s">
        <v>16</v>
      </c>
      <c r="I212" s="23" t="s">
        <v>17</v>
      </c>
      <c r="J212" s="23" t="s">
        <v>17</v>
      </c>
      <c r="K212" s="28" t="s">
        <v>59</v>
      </c>
      <c r="L212" s="30">
        <v>2125</v>
      </c>
      <c r="M212" s="30">
        <v>760.93</v>
      </c>
      <c r="N212" s="26">
        <f t="shared" si="10"/>
        <v>3</v>
      </c>
      <c r="O212" s="53">
        <f t="shared" si="11"/>
        <v>2282.79</v>
      </c>
    </row>
    <row r="213" spans="2:15" ht="22.5" x14ac:dyDescent="0.25">
      <c r="B213" s="22">
        <v>205</v>
      </c>
      <c r="C213" s="23" t="s">
        <v>13</v>
      </c>
      <c r="D213" s="23" t="s">
        <v>14</v>
      </c>
      <c r="E213" s="24" t="s">
        <v>495</v>
      </c>
      <c r="F213" s="23">
        <v>157</v>
      </c>
      <c r="G213" s="24" t="s">
        <v>501</v>
      </c>
      <c r="H213" s="58" t="s">
        <v>16</v>
      </c>
      <c r="I213" s="23">
        <v>30703</v>
      </c>
      <c r="J213" s="23" t="s">
        <v>17</v>
      </c>
      <c r="K213" s="24" t="s">
        <v>493</v>
      </c>
      <c r="L213" s="30">
        <v>4000</v>
      </c>
      <c r="M213" s="30">
        <v>1603.62</v>
      </c>
      <c r="N213" s="26">
        <f t="shared" si="10"/>
        <v>3</v>
      </c>
      <c r="O213" s="53">
        <f t="shared" si="11"/>
        <v>4810.8599999999997</v>
      </c>
    </row>
    <row r="214" spans="2:15" ht="22.5" x14ac:dyDescent="0.25">
      <c r="B214" s="22">
        <v>206</v>
      </c>
      <c r="C214" s="23" t="s">
        <v>13</v>
      </c>
      <c r="D214" s="23" t="s">
        <v>14</v>
      </c>
      <c r="E214" s="24" t="s">
        <v>500</v>
      </c>
      <c r="F214" s="23">
        <v>157</v>
      </c>
      <c r="G214" s="23">
        <v>91</v>
      </c>
      <c r="H214" s="58" t="s">
        <v>16</v>
      </c>
      <c r="I214" s="23">
        <v>30702</v>
      </c>
      <c r="J214" s="23" t="s">
        <v>17</v>
      </c>
      <c r="K214" s="33" t="s">
        <v>499</v>
      </c>
      <c r="L214" s="30">
        <v>6900</v>
      </c>
      <c r="M214" s="30">
        <v>2629.26</v>
      </c>
      <c r="N214" s="26">
        <f t="shared" si="10"/>
        <v>3</v>
      </c>
      <c r="O214" s="53">
        <f t="shared" si="11"/>
        <v>7887.7800000000007</v>
      </c>
    </row>
    <row r="215" spans="2:15" ht="22.5" x14ac:dyDescent="0.25">
      <c r="B215" s="22">
        <v>207</v>
      </c>
      <c r="C215" s="23" t="s">
        <v>13</v>
      </c>
      <c r="D215" s="23" t="s">
        <v>14</v>
      </c>
      <c r="E215" s="24" t="s">
        <v>188</v>
      </c>
      <c r="F215" s="23">
        <v>157</v>
      </c>
      <c r="G215" s="23">
        <v>90</v>
      </c>
      <c r="H215" s="58" t="s">
        <v>16</v>
      </c>
      <c r="I215" s="23">
        <v>30701</v>
      </c>
      <c r="J215" s="23" t="s">
        <v>17</v>
      </c>
      <c r="K215" s="33" t="s">
        <v>190</v>
      </c>
      <c r="L215" s="30">
        <v>11000</v>
      </c>
      <c r="M215" s="30">
        <v>2562.38</v>
      </c>
      <c r="N215" s="26">
        <f t="shared" si="10"/>
        <v>3</v>
      </c>
      <c r="O215" s="53">
        <f t="shared" si="11"/>
        <v>7687.14</v>
      </c>
    </row>
    <row r="216" spans="2:15" ht="22.5" x14ac:dyDescent="0.25">
      <c r="B216" s="22">
        <v>208</v>
      </c>
      <c r="C216" s="23" t="s">
        <v>13</v>
      </c>
      <c r="D216" s="23" t="s">
        <v>14</v>
      </c>
      <c r="E216" s="24" t="s">
        <v>191</v>
      </c>
      <c r="F216" s="23">
        <v>157</v>
      </c>
      <c r="G216" s="23">
        <v>89</v>
      </c>
      <c r="H216" s="58" t="s">
        <v>16</v>
      </c>
      <c r="I216" s="23">
        <v>30700</v>
      </c>
      <c r="J216" s="23" t="s">
        <v>17</v>
      </c>
      <c r="K216" s="33" t="s">
        <v>193</v>
      </c>
      <c r="L216" s="30">
        <v>11400</v>
      </c>
      <c r="M216" s="30">
        <v>1790.02</v>
      </c>
      <c r="N216" s="26">
        <f t="shared" si="10"/>
        <v>3</v>
      </c>
      <c r="O216" s="53">
        <f t="shared" si="11"/>
        <v>5370.0599999999995</v>
      </c>
    </row>
    <row r="217" spans="2:15" ht="22.5" x14ac:dyDescent="0.25">
      <c r="B217" s="22">
        <v>209</v>
      </c>
      <c r="C217" s="23" t="s">
        <v>13</v>
      </c>
      <c r="D217" s="23" t="s">
        <v>14</v>
      </c>
      <c r="E217" s="24" t="s">
        <v>498</v>
      </c>
      <c r="F217" s="23">
        <v>157</v>
      </c>
      <c r="G217" s="24" t="s">
        <v>497</v>
      </c>
      <c r="H217" s="58" t="s">
        <v>16</v>
      </c>
      <c r="I217" s="23">
        <v>30723</v>
      </c>
      <c r="J217" s="23" t="s">
        <v>17</v>
      </c>
      <c r="K217" s="24" t="s">
        <v>496</v>
      </c>
      <c r="L217" s="25">
        <v>10200</v>
      </c>
      <c r="M217" s="30">
        <v>2096.64</v>
      </c>
      <c r="N217" s="26">
        <f t="shared" si="10"/>
        <v>3</v>
      </c>
      <c r="O217" s="53">
        <f t="shared" si="11"/>
        <v>6289.92</v>
      </c>
    </row>
    <row r="218" spans="2:15" ht="22.5" x14ac:dyDescent="0.25">
      <c r="B218" s="22">
        <v>210</v>
      </c>
      <c r="C218" s="23" t="s">
        <v>13</v>
      </c>
      <c r="D218" s="23" t="s">
        <v>14</v>
      </c>
      <c r="E218" s="24" t="s">
        <v>495</v>
      </c>
      <c r="F218" s="23">
        <v>157</v>
      </c>
      <c r="G218" s="24" t="s">
        <v>494</v>
      </c>
      <c r="H218" s="58" t="s">
        <v>16</v>
      </c>
      <c r="I218" s="23">
        <v>30724</v>
      </c>
      <c r="J218" s="23" t="s">
        <v>17</v>
      </c>
      <c r="K218" s="24" t="s">
        <v>493</v>
      </c>
      <c r="L218" s="25">
        <v>6400</v>
      </c>
      <c r="M218" s="30">
        <v>1300</v>
      </c>
      <c r="N218" s="26">
        <f t="shared" si="10"/>
        <v>3</v>
      </c>
      <c r="O218" s="53">
        <f t="shared" si="11"/>
        <v>3900</v>
      </c>
    </row>
    <row r="219" spans="2:15" ht="22.5" x14ac:dyDescent="0.25">
      <c r="B219" s="22">
        <v>211</v>
      </c>
      <c r="C219" s="26" t="s">
        <v>13</v>
      </c>
      <c r="D219" s="26" t="s">
        <v>14</v>
      </c>
      <c r="E219" s="26" t="s">
        <v>300</v>
      </c>
      <c r="F219" s="35">
        <v>157</v>
      </c>
      <c r="G219" s="26" t="s">
        <v>492</v>
      </c>
      <c r="H219" s="57" t="s">
        <v>247</v>
      </c>
      <c r="I219" s="35">
        <v>30722</v>
      </c>
      <c r="J219" s="26" t="s">
        <v>17</v>
      </c>
      <c r="K219" s="26" t="s">
        <v>302</v>
      </c>
      <c r="L219" s="30">
        <v>2499.9499999999998</v>
      </c>
      <c r="M219" s="30">
        <v>2499.9499999999998</v>
      </c>
      <c r="N219" s="26">
        <f>$I$337</f>
        <v>1.78</v>
      </c>
      <c r="O219" s="57">
        <f t="shared" si="11"/>
        <v>4449.9110000000001</v>
      </c>
    </row>
    <row r="220" spans="2:15" ht="22.5" x14ac:dyDescent="0.25">
      <c r="B220" s="22">
        <v>212</v>
      </c>
      <c r="C220" s="26" t="s">
        <v>13</v>
      </c>
      <c r="D220" s="26" t="s">
        <v>14</v>
      </c>
      <c r="E220" s="26" t="s">
        <v>490</v>
      </c>
      <c r="F220" s="35">
        <v>157</v>
      </c>
      <c r="G220" s="26" t="s">
        <v>491</v>
      </c>
      <c r="H220" s="57" t="s">
        <v>247</v>
      </c>
      <c r="I220" s="35">
        <v>30721</v>
      </c>
      <c r="J220" s="26" t="s">
        <v>17</v>
      </c>
      <c r="K220" s="26" t="s">
        <v>488</v>
      </c>
      <c r="L220" s="30">
        <v>2500.06</v>
      </c>
      <c r="M220" s="30">
        <v>2500.06</v>
      </c>
      <c r="N220" s="26">
        <f>$I$337</f>
        <v>1.78</v>
      </c>
      <c r="O220" s="57">
        <f t="shared" si="11"/>
        <v>4450.1067999999996</v>
      </c>
    </row>
    <row r="221" spans="2:15" ht="22.5" x14ac:dyDescent="0.25">
      <c r="B221" s="22">
        <v>213</v>
      </c>
      <c r="C221" s="26" t="s">
        <v>13</v>
      </c>
      <c r="D221" s="26" t="s">
        <v>14</v>
      </c>
      <c r="E221" s="26" t="s">
        <v>490</v>
      </c>
      <c r="F221" s="35">
        <v>157</v>
      </c>
      <c r="G221" s="26" t="s">
        <v>489</v>
      </c>
      <c r="H221" s="57" t="s">
        <v>247</v>
      </c>
      <c r="I221" s="35">
        <v>30720</v>
      </c>
      <c r="J221" s="26" t="s">
        <v>17</v>
      </c>
      <c r="K221" s="26" t="s">
        <v>488</v>
      </c>
      <c r="L221" s="30">
        <v>2499.98</v>
      </c>
      <c r="M221" s="30">
        <v>2499.98</v>
      </c>
      <c r="N221" s="26">
        <f>$I$337</f>
        <v>1.78</v>
      </c>
      <c r="O221" s="57">
        <f t="shared" si="11"/>
        <v>4449.9643999999998</v>
      </c>
    </row>
    <row r="222" spans="2:15" ht="22.5" x14ac:dyDescent="0.25">
      <c r="B222" s="22">
        <v>214</v>
      </c>
      <c r="C222" s="26" t="s">
        <v>13</v>
      </c>
      <c r="D222" s="26" t="s">
        <v>14</v>
      </c>
      <c r="E222" s="26" t="s">
        <v>486</v>
      </c>
      <c r="F222" s="35">
        <v>157</v>
      </c>
      <c r="G222" s="26" t="s">
        <v>487</v>
      </c>
      <c r="H222" s="57" t="s">
        <v>247</v>
      </c>
      <c r="I222" s="35">
        <v>30719</v>
      </c>
      <c r="J222" s="26" t="s">
        <v>17</v>
      </c>
      <c r="K222" s="26" t="s">
        <v>485</v>
      </c>
      <c r="L222" s="30">
        <v>2500</v>
      </c>
      <c r="M222" s="30">
        <v>2500</v>
      </c>
      <c r="N222" s="26">
        <f>$I$337</f>
        <v>1.78</v>
      </c>
      <c r="O222" s="57">
        <f t="shared" si="11"/>
        <v>4450</v>
      </c>
    </row>
    <row r="223" spans="2:15" ht="22.5" x14ac:dyDescent="0.25">
      <c r="B223" s="22">
        <v>215</v>
      </c>
      <c r="C223" s="26" t="s">
        <v>13</v>
      </c>
      <c r="D223" s="26" t="s">
        <v>14</v>
      </c>
      <c r="E223" s="26" t="s">
        <v>486</v>
      </c>
      <c r="F223" s="35">
        <v>157</v>
      </c>
      <c r="G223" s="26" t="s">
        <v>304</v>
      </c>
      <c r="H223" s="57" t="s">
        <v>247</v>
      </c>
      <c r="I223" s="35">
        <v>30717</v>
      </c>
      <c r="J223" s="26" t="s">
        <v>17</v>
      </c>
      <c r="K223" s="26" t="s">
        <v>485</v>
      </c>
      <c r="L223" s="30">
        <v>2500.02</v>
      </c>
      <c r="M223" s="30">
        <v>2500.02</v>
      </c>
      <c r="N223" s="26">
        <f>$I$337</f>
        <v>1.78</v>
      </c>
      <c r="O223" s="57">
        <f t="shared" si="11"/>
        <v>4450.0356000000002</v>
      </c>
    </row>
    <row r="224" spans="2:15" ht="22.5" x14ac:dyDescent="0.25">
      <c r="B224" s="22">
        <v>216</v>
      </c>
      <c r="C224" s="23" t="s">
        <v>13</v>
      </c>
      <c r="D224" s="23" t="s">
        <v>14</v>
      </c>
      <c r="E224" s="24" t="s">
        <v>484</v>
      </c>
      <c r="F224" s="23">
        <v>157</v>
      </c>
      <c r="G224" s="24" t="s">
        <v>483</v>
      </c>
      <c r="H224" s="55" t="s">
        <v>16</v>
      </c>
      <c r="I224" s="23">
        <v>30733</v>
      </c>
      <c r="J224" s="23" t="s">
        <v>17</v>
      </c>
      <c r="K224" s="24" t="s">
        <v>482</v>
      </c>
      <c r="L224" s="30">
        <v>1100.02</v>
      </c>
      <c r="M224" s="30">
        <v>1100.02</v>
      </c>
      <c r="N224" s="26">
        <f t="shared" ref="N224:N231" si="12">F$337</f>
        <v>3</v>
      </c>
      <c r="O224" s="53">
        <f t="shared" si="11"/>
        <v>3300.06</v>
      </c>
    </row>
    <row r="225" spans="2:16" ht="21.75" customHeight="1" x14ac:dyDescent="0.25">
      <c r="B225" s="102">
        <v>217</v>
      </c>
      <c r="C225" s="103" t="s">
        <v>13</v>
      </c>
      <c r="D225" s="103" t="s">
        <v>14</v>
      </c>
      <c r="E225" s="104" t="s">
        <v>481</v>
      </c>
      <c r="F225" s="103">
        <v>157</v>
      </c>
      <c r="G225" s="104" t="s">
        <v>480</v>
      </c>
      <c r="H225" s="55" t="s">
        <v>16</v>
      </c>
      <c r="I225" s="103">
        <v>30732</v>
      </c>
      <c r="J225" s="103" t="s">
        <v>17</v>
      </c>
      <c r="K225" s="104" t="s">
        <v>479</v>
      </c>
      <c r="L225" s="110">
        <v>899.97</v>
      </c>
      <c r="M225" s="110">
        <v>899.97</v>
      </c>
      <c r="N225" s="105">
        <f t="shared" si="12"/>
        <v>3</v>
      </c>
      <c r="O225" s="53">
        <f t="shared" si="11"/>
        <v>2699.91</v>
      </c>
      <c r="P225" s="66"/>
    </row>
    <row r="226" spans="2:16" ht="22.5" x14ac:dyDescent="0.25">
      <c r="B226" s="22">
        <v>218</v>
      </c>
      <c r="C226" s="23" t="s">
        <v>13</v>
      </c>
      <c r="D226" s="23" t="s">
        <v>14</v>
      </c>
      <c r="E226" s="32" t="s">
        <v>478</v>
      </c>
      <c r="F226" s="23">
        <v>157</v>
      </c>
      <c r="G226" s="37" t="s">
        <v>477</v>
      </c>
      <c r="H226" s="55" t="s">
        <v>16</v>
      </c>
      <c r="I226" s="23">
        <v>30731</v>
      </c>
      <c r="J226" s="23" t="s">
        <v>17</v>
      </c>
      <c r="K226" s="33" t="s">
        <v>476</v>
      </c>
      <c r="L226" s="30">
        <v>2800</v>
      </c>
      <c r="M226" s="30">
        <v>2800</v>
      </c>
      <c r="N226" s="26">
        <f t="shared" si="12"/>
        <v>3</v>
      </c>
      <c r="O226" s="53">
        <f t="shared" si="11"/>
        <v>8400</v>
      </c>
    </row>
    <row r="227" spans="2:16" ht="22.5" x14ac:dyDescent="0.25">
      <c r="B227" s="22">
        <v>219</v>
      </c>
      <c r="C227" s="23" t="s">
        <v>13</v>
      </c>
      <c r="D227" s="23" t="s">
        <v>14</v>
      </c>
      <c r="E227" s="24" t="s">
        <v>475</v>
      </c>
      <c r="F227" s="23">
        <v>157</v>
      </c>
      <c r="G227" s="24" t="s">
        <v>474</v>
      </c>
      <c r="H227" s="55" t="s">
        <v>16</v>
      </c>
      <c r="I227" s="23">
        <v>30730</v>
      </c>
      <c r="J227" s="23" t="s">
        <v>17</v>
      </c>
      <c r="K227" s="24" t="s">
        <v>473</v>
      </c>
      <c r="L227" s="30">
        <v>1700.06</v>
      </c>
      <c r="M227" s="30">
        <v>1700.06</v>
      </c>
      <c r="N227" s="26">
        <f t="shared" si="12"/>
        <v>3</v>
      </c>
      <c r="O227" s="53">
        <f t="shared" si="11"/>
        <v>5100.18</v>
      </c>
    </row>
    <row r="228" spans="2:16" ht="22.5" x14ac:dyDescent="0.25">
      <c r="B228" s="22">
        <v>220</v>
      </c>
      <c r="C228" s="23" t="s">
        <v>13</v>
      </c>
      <c r="D228" s="23" t="s">
        <v>14</v>
      </c>
      <c r="E228" s="23" t="s">
        <v>176</v>
      </c>
      <c r="F228" s="23">
        <v>157</v>
      </c>
      <c r="G228" s="37" t="s">
        <v>472</v>
      </c>
      <c r="H228" s="55" t="s">
        <v>16</v>
      </c>
      <c r="I228" s="23">
        <v>30728</v>
      </c>
      <c r="J228" s="23" t="s">
        <v>17</v>
      </c>
      <c r="K228" s="23" t="s">
        <v>178</v>
      </c>
      <c r="L228" s="30">
        <v>8199.99</v>
      </c>
      <c r="M228" s="30">
        <v>8199.99</v>
      </c>
      <c r="N228" s="26">
        <f t="shared" si="12"/>
        <v>3</v>
      </c>
      <c r="O228" s="53">
        <f t="shared" si="11"/>
        <v>24599.97</v>
      </c>
    </row>
    <row r="229" spans="2:16" ht="33.75" x14ac:dyDescent="0.25">
      <c r="B229" s="22">
        <v>221</v>
      </c>
      <c r="C229" s="23" t="s">
        <v>13</v>
      </c>
      <c r="D229" s="23" t="s">
        <v>14</v>
      </c>
      <c r="E229" s="24" t="s">
        <v>455</v>
      </c>
      <c r="F229" s="23">
        <v>157</v>
      </c>
      <c r="G229" s="24" t="s">
        <v>471</v>
      </c>
      <c r="H229" s="55" t="s">
        <v>16</v>
      </c>
      <c r="I229" s="23">
        <v>30727</v>
      </c>
      <c r="J229" s="23" t="s">
        <v>17</v>
      </c>
      <c r="K229" s="24" t="s">
        <v>156</v>
      </c>
      <c r="L229" s="30">
        <v>2999.94</v>
      </c>
      <c r="M229" s="30">
        <v>2999.94</v>
      </c>
      <c r="N229" s="26">
        <f t="shared" si="12"/>
        <v>3</v>
      </c>
      <c r="O229" s="53">
        <f t="shared" si="11"/>
        <v>8999.82</v>
      </c>
    </row>
    <row r="230" spans="2:16" ht="22.5" x14ac:dyDescent="0.25">
      <c r="B230" s="22">
        <v>222</v>
      </c>
      <c r="C230" s="23" t="s">
        <v>13</v>
      </c>
      <c r="D230" s="23" t="s">
        <v>14</v>
      </c>
      <c r="E230" s="24" t="s">
        <v>470</v>
      </c>
      <c r="F230" s="23">
        <v>157</v>
      </c>
      <c r="G230" s="24" t="s">
        <v>469</v>
      </c>
      <c r="H230" s="55" t="s">
        <v>16</v>
      </c>
      <c r="I230" s="23">
        <v>30726</v>
      </c>
      <c r="J230" s="23" t="s">
        <v>17</v>
      </c>
      <c r="K230" s="24" t="s">
        <v>468</v>
      </c>
      <c r="L230" s="30">
        <v>2600.1</v>
      </c>
      <c r="M230" s="30">
        <v>2600.1</v>
      </c>
      <c r="N230" s="26">
        <f t="shared" si="12"/>
        <v>3</v>
      </c>
      <c r="O230" s="53">
        <f t="shared" si="11"/>
        <v>7800.2999999999993</v>
      </c>
    </row>
    <row r="231" spans="2:16" ht="33.75" x14ac:dyDescent="0.25">
      <c r="B231" s="22">
        <v>223</v>
      </c>
      <c r="C231" s="23" t="s">
        <v>13</v>
      </c>
      <c r="D231" s="23" t="s">
        <v>14</v>
      </c>
      <c r="E231" s="24" t="s">
        <v>455</v>
      </c>
      <c r="F231" s="23">
        <v>157</v>
      </c>
      <c r="G231" s="24" t="s">
        <v>467</v>
      </c>
      <c r="H231" s="55" t="s">
        <v>16</v>
      </c>
      <c r="I231" s="23">
        <v>30725</v>
      </c>
      <c r="J231" s="23" t="s">
        <v>17</v>
      </c>
      <c r="K231" s="24" t="s">
        <v>156</v>
      </c>
      <c r="L231" s="30">
        <v>3199.9</v>
      </c>
      <c r="M231" s="30">
        <v>3199.9</v>
      </c>
      <c r="N231" s="26">
        <f t="shared" si="12"/>
        <v>3</v>
      </c>
      <c r="O231" s="53">
        <f t="shared" si="11"/>
        <v>9599.7000000000007</v>
      </c>
    </row>
    <row r="232" spans="2:16" ht="22.5" x14ac:dyDescent="0.25">
      <c r="B232" s="22">
        <v>224</v>
      </c>
      <c r="C232" s="23" t="s">
        <v>13</v>
      </c>
      <c r="D232" s="23" t="s">
        <v>14</v>
      </c>
      <c r="E232" s="24" t="s">
        <v>703</v>
      </c>
      <c r="F232" s="40" t="s">
        <v>466</v>
      </c>
      <c r="G232" s="40"/>
      <c r="H232" s="62" t="s">
        <v>702</v>
      </c>
      <c r="I232" s="23" t="s">
        <v>17</v>
      </c>
      <c r="J232" s="23" t="s">
        <v>17</v>
      </c>
      <c r="K232" s="23" t="s">
        <v>17</v>
      </c>
      <c r="L232" s="30">
        <v>14401.73</v>
      </c>
      <c r="M232" s="30">
        <v>14401.73</v>
      </c>
      <c r="N232" s="26">
        <f>$G$337</f>
        <v>1.5</v>
      </c>
      <c r="O232" s="65">
        <f t="shared" si="11"/>
        <v>21602.595000000001</v>
      </c>
    </row>
    <row r="233" spans="2:16" ht="22.5" customHeight="1" x14ac:dyDescent="0.25">
      <c r="B233" s="22">
        <v>225</v>
      </c>
      <c r="C233" s="23" t="s">
        <v>13</v>
      </c>
      <c r="D233" s="23" t="s">
        <v>14</v>
      </c>
      <c r="E233" s="23" t="s">
        <v>252</v>
      </c>
      <c r="F233" s="23">
        <v>156</v>
      </c>
      <c r="G233" s="37" t="s">
        <v>253</v>
      </c>
      <c r="H233" s="55" t="s">
        <v>16</v>
      </c>
      <c r="I233" s="23">
        <v>30531</v>
      </c>
      <c r="J233" s="23" t="s">
        <v>17</v>
      </c>
      <c r="K233" s="23" t="s">
        <v>254</v>
      </c>
      <c r="L233" s="30">
        <v>3995.34108479</v>
      </c>
      <c r="M233" s="30">
        <v>490.9</v>
      </c>
      <c r="N233" s="26">
        <f t="shared" ref="N233:N247" si="13">F$337</f>
        <v>3</v>
      </c>
      <c r="O233" s="53">
        <f t="shared" si="11"/>
        <v>1472.6999999999998</v>
      </c>
    </row>
    <row r="234" spans="2:16" ht="22.5" x14ac:dyDescent="0.25">
      <c r="B234" s="22">
        <v>226</v>
      </c>
      <c r="C234" s="23" t="s">
        <v>13</v>
      </c>
      <c r="D234" s="23" t="s">
        <v>14</v>
      </c>
      <c r="E234" s="24" t="s">
        <v>255</v>
      </c>
      <c r="F234" s="23">
        <v>156</v>
      </c>
      <c r="G234" s="24" t="s">
        <v>256</v>
      </c>
      <c r="H234" s="55" t="s">
        <v>16</v>
      </c>
      <c r="I234" s="23">
        <v>30538</v>
      </c>
      <c r="J234" s="23" t="s">
        <v>17</v>
      </c>
      <c r="K234" s="24" t="s">
        <v>257</v>
      </c>
      <c r="L234" s="30">
        <v>2290.0024467100002</v>
      </c>
      <c r="M234" s="30">
        <v>385.67</v>
      </c>
      <c r="N234" s="26">
        <f t="shared" si="13"/>
        <v>3</v>
      </c>
      <c r="O234" s="53">
        <f t="shared" si="11"/>
        <v>1157.01</v>
      </c>
    </row>
    <row r="235" spans="2:16" ht="22.5" x14ac:dyDescent="0.25">
      <c r="B235" s="22">
        <v>227</v>
      </c>
      <c r="C235" s="23" t="s">
        <v>13</v>
      </c>
      <c r="D235" s="23" t="s">
        <v>14</v>
      </c>
      <c r="E235" s="24" t="s">
        <v>258</v>
      </c>
      <c r="F235" s="23">
        <v>156</v>
      </c>
      <c r="G235" s="24" t="s">
        <v>259</v>
      </c>
      <c r="H235" s="55" t="s">
        <v>16</v>
      </c>
      <c r="I235" s="23">
        <v>30548</v>
      </c>
      <c r="J235" s="23" t="s">
        <v>17</v>
      </c>
      <c r="K235" s="24" t="s">
        <v>260</v>
      </c>
      <c r="L235" s="30">
        <v>5287.6141600600004</v>
      </c>
      <c r="M235" s="30">
        <v>1089.28</v>
      </c>
      <c r="N235" s="26">
        <f t="shared" si="13"/>
        <v>3</v>
      </c>
      <c r="O235" s="53">
        <f t="shared" si="11"/>
        <v>3267.84</v>
      </c>
    </row>
    <row r="236" spans="2:16" ht="22.5" x14ac:dyDescent="0.25">
      <c r="B236" s="22">
        <v>228</v>
      </c>
      <c r="C236" s="23" t="s">
        <v>13</v>
      </c>
      <c r="D236" s="23" t="s">
        <v>14</v>
      </c>
      <c r="E236" s="24" t="s">
        <v>261</v>
      </c>
      <c r="F236" s="23">
        <v>156</v>
      </c>
      <c r="G236" s="24" t="s">
        <v>262</v>
      </c>
      <c r="H236" s="55" t="s">
        <v>16</v>
      </c>
      <c r="I236" s="23">
        <v>30559</v>
      </c>
      <c r="J236" s="23" t="s">
        <v>17</v>
      </c>
      <c r="K236" s="24" t="s">
        <v>263</v>
      </c>
      <c r="L236" s="30">
        <v>7882.9680195999999</v>
      </c>
      <c r="M236" s="30">
        <v>1841.92</v>
      </c>
      <c r="N236" s="26">
        <f t="shared" si="13"/>
        <v>3</v>
      </c>
      <c r="O236" s="53">
        <f t="shared" si="11"/>
        <v>5525.76</v>
      </c>
    </row>
    <row r="237" spans="2:16" ht="22.5" x14ac:dyDescent="0.25">
      <c r="B237" s="22">
        <v>229</v>
      </c>
      <c r="C237" s="23" t="s">
        <v>13</v>
      </c>
      <c r="D237" s="23" t="s">
        <v>14</v>
      </c>
      <c r="E237" s="24" t="s">
        <v>264</v>
      </c>
      <c r="F237" s="23">
        <v>156</v>
      </c>
      <c r="G237" s="24" t="s">
        <v>265</v>
      </c>
      <c r="H237" s="55" t="s">
        <v>16</v>
      </c>
      <c r="I237" s="23">
        <v>30479</v>
      </c>
      <c r="J237" s="23" t="s">
        <v>17</v>
      </c>
      <c r="K237" s="24" t="s">
        <v>266</v>
      </c>
      <c r="L237" s="30">
        <v>4090.4117728199999</v>
      </c>
      <c r="M237" s="30">
        <v>1026.33</v>
      </c>
      <c r="N237" s="26">
        <f t="shared" si="13"/>
        <v>3</v>
      </c>
      <c r="O237" s="53">
        <f t="shared" si="11"/>
        <v>3078.99</v>
      </c>
    </row>
    <row r="238" spans="2:16" ht="22.5" x14ac:dyDescent="0.25">
      <c r="B238" s="22">
        <v>230</v>
      </c>
      <c r="C238" s="23" t="s">
        <v>13</v>
      </c>
      <c r="D238" s="23" t="s">
        <v>14</v>
      </c>
      <c r="E238" s="24" t="s">
        <v>267</v>
      </c>
      <c r="F238" s="23">
        <v>156</v>
      </c>
      <c r="G238" s="24" t="s">
        <v>268</v>
      </c>
      <c r="H238" s="55" t="s">
        <v>16</v>
      </c>
      <c r="I238" s="23">
        <v>30480</v>
      </c>
      <c r="J238" s="23" t="s">
        <v>17</v>
      </c>
      <c r="K238" s="24" t="s">
        <v>269</v>
      </c>
      <c r="L238" s="30">
        <v>2694.5978363499999</v>
      </c>
      <c r="M238" s="30">
        <v>682.62</v>
      </c>
      <c r="N238" s="26">
        <f t="shared" si="13"/>
        <v>3</v>
      </c>
      <c r="O238" s="53">
        <f t="shared" si="11"/>
        <v>2047.8600000000001</v>
      </c>
    </row>
    <row r="239" spans="2:16" ht="22.5" x14ac:dyDescent="0.25">
      <c r="B239" s="22">
        <v>231</v>
      </c>
      <c r="C239" s="23" t="s">
        <v>13</v>
      </c>
      <c r="D239" s="23" t="s">
        <v>14</v>
      </c>
      <c r="E239" s="24" t="s">
        <v>270</v>
      </c>
      <c r="F239" s="23">
        <v>156</v>
      </c>
      <c r="G239" s="24" t="s">
        <v>271</v>
      </c>
      <c r="H239" s="55" t="s">
        <v>16</v>
      </c>
      <c r="I239" s="23">
        <v>30481</v>
      </c>
      <c r="J239" s="23" t="s">
        <v>17</v>
      </c>
      <c r="K239" s="24" t="s">
        <v>272</v>
      </c>
      <c r="L239" s="30">
        <v>3392.02779285</v>
      </c>
      <c r="M239" s="30">
        <v>850.04</v>
      </c>
      <c r="N239" s="26">
        <f t="shared" si="13"/>
        <v>3</v>
      </c>
      <c r="O239" s="53">
        <f t="shared" si="11"/>
        <v>2550.12</v>
      </c>
    </row>
    <row r="240" spans="2:16" ht="22.5" x14ac:dyDescent="0.25">
      <c r="B240" s="22">
        <v>232</v>
      </c>
      <c r="C240" s="23" t="s">
        <v>13</v>
      </c>
      <c r="D240" s="23" t="s">
        <v>14</v>
      </c>
      <c r="E240" s="24" t="s">
        <v>273</v>
      </c>
      <c r="F240" s="23">
        <v>156</v>
      </c>
      <c r="G240" s="24" t="s">
        <v>274</v>
      </c>
      <c r="H240" s="55" t="s">
        <v>16</v>
      </c>
      <c r="I240" s="23">
        <v>30482</v>
      </c>
      <c r="J240" s="23" t="s">
        <v>17</v>
      </c>
      <c r="K240" s="24" t="s">
        <v>275</v>
      </c>
      <c r="L240" s="30">
        <v>2494.1183469100001</v>
      </c>
      <c r="M240" s="30">
        <v>623.52</v>
      </c>
      <c r="N240" s="26">
        <f t="shared" si="13"/>
        <v>3</v>
      </c>
      <c r="O240" s="53">
        <f t="shared" si="11"/>
        <v>1870.56</v>
      </c>
    </row>
    <row r="241" spans="2:15" ht="22.5" x14ac:dyDescent="0.25">
      <c r="B241" s="22">
        <v>233</v>
      </c>
      <c r="C241" s="23" t="s">
        <v>13</v>
      </c>
      <c r="D241" s="23" t="s">
        <v>14</v>
      </c>
      <c r="E241" s="24" t="s">
        <v>465</v>
      </c>
      <c r="F241" s="23">
        <v>157</v>
      </c>
      <c r="G241" s="24" t="s">
        <v>464</v>
      </c>
      <c r="H241" s="58" t="s">
        <v>16</v>
      </c>
      <c r="I241" s="23">
        <v>30734</v>
      </c>
      <c r="J241" s="23" t="s">
        <v>17</v>
      </c>
      <c r="K241" s="24" t="s">
        <v>463</v>
      </c>
      <c r="L241" s="29">
        <v>2499.9899999999998</v>
      </c>
      <c r="M241" s="30">
        <v>2499.9899999999998</v>
      </c>
      <c r="N241" s="26">
        <f t="shared" si="13"/>
        <v>3</v>
      </c>
      <c r="O241" s="53">
        <f t="shared" si="11"/>
        <v>7499.9699999999993</v>
      </c>
    </row>
    <row r="242" spans="2:15" ht="22.5" x14ac:dyDescent="0.25">
      <c r="B242" s="22">
        <v>234</v>
      </c>
      <c r="C242" s="23" t="s">
        <v>13</v>
      </c>
      <c r="D242" s="23" t="s">
        <v>14</v>
      </c>
      <c r="E242" s="24" t="s">
        <v>276</v>
      </c>
      <c r="F242" s="23">
        <v>156</v>
      </c>
      <c r="G242" s="24" t="s">
        <v>277</v>
      </c>
      <c r="H242" s="55" t="s">
        <v>16</v>
      </c>
      <c r="I242" s="23">
        <v>30483</v>
      </c>
      <c r="J242" s="23" t="s">
        <v>17</v>
      </c>
      <c r="K242" s="24" t="s">
        <v>278</v>
      </c>
      <c r="L242" s="30">
        <v>5386.1198767200003</v>
      </c>
      <c r="M242" s="30">
        <v>1336.48</v>
      </c>
      <c r="N242" s="26">
        <f t="shared" si="13"/>
        <v>3</v>
      </c>
      <c r="O242" s="53">
        <f t="shared" si="11"/>
        <v>4009.44</v>
      </c>
    </row>
    <row r="243" spans="2:15" ht="22.5" x14ac:dyDescent="0.25">
      <c r="B243" s="22">
        <v>235</v>
      </c>
      <c r="C243" s="23" t="s">
        <v>13</v>
      </c>
      <c r="D243" s="23" t="s">
        <v>14</v>
      </c>
      <c r="E243" s="24" t="s">
        <v>279</v>
      </c>
      <c r="F243" s="23">
        <v>156</v>
      </c>
      <c r="G243" s="24" t="s">
        <v>280</v>
      </c>
      <c r="H243" s="55" t="s">
        <v>16</v>
      </c>
      <c r="I243" s="23">
        <v>30484</v>
      </c>
      <c r="J243" s="23" t="s">
        <v>17</v>
      </c>
      <c r="K243" s="24" t="s">
        <v>281</v>
      </c>
      <c r="L243" s="30">
        <v>1397</v>
      </c>
      <c r="M243" s="30">
        <v>341.59</v>
      </c>
      <c r="N243" s="26">
        <f t="shared" si="13"/>
        <v>3</v>
      </c>
      <c r="O243" s="53">
        <f t="shared" si="11"/>
        <v>1024.77</v>
      </c>
    </row>
    <row r="244" spans="2:15" ht="22.5" x14ac:dyDescent="0.25">
      <c r="B244" s="22">
        <v>236</v>
      </c>
      <c r="C244" s="23" t="s">
        <v>13</v>
      </c>
      <c r="D244" s="23" t="s">
        <v>14</v>
      </c>
      <c r="E244" s="24" t="s">
        <v>462</v>
      </c>
      <c r="F244" s="23">
        <v>157</v>
      </c>
      <c r="G244" s="24" t="s">
        <v>461</v>
      </c>
      <c r="H244" s="58" t="s">
        <v>16</v>
      </c>
      <c r="I244" s="23">
        <v>30735</v>
      </c>
      <c r="J244" s="23" t="s">
        <v>17</v>
      </c>
      <c r="K244" s="24" t="s">
        <v>460</v>
      </c>
      <c r="L244" s="29">
        <v>1499.99</v>
      </c>
      <c r="M244" s="30">
        <v>1499.99</v>
      </c>
      <c r="N244" s="26">
        <f t="shared" si="13"/>
        <v>3</v>
      </c>
      <c r="O244" s="53">
        <f t="shared" si="11"/>
        <v>4499.97</v>
      </c>
    </row>
    <row r="245" spans="2:15" ht="33.75" x14ac:dyDescent="0.25">
      <c r="B245" s="22">
        <v>237</v>
      </c>
      <c r="C245" s="23" t="s">
        <v>13</v>
      </c>
      <c r="D245" s="23" t="s">
        <v>14</v>
      </c>
      <c r="E245" s="24" t="s">
        <v>282</v>
      </c>
      <c r="F245" s="23">
        <v>156</v>
      </c>
      <c r="G245" s="37" t="s">
        <v>283</v>
      </c>
      <c r="H245" s="55" t="s">
        <v>16</v>
      </c>
      <c r="I245" s="23">
        <v>30485</v>
      </c>
      <c r="J245" s="23">
        <v>30485</v>
      </c>
      <c r="K245" s="23" t="s">
        <v>677</v>
      </c>
      <c r="L245" s="30">
        <v>16765.6376542</v>
      </c>
      <c r="M245" s="30">
        <v>3005.87</v>
      </c>
      <c r="N245" s="26">
        <f t="shared" si="13"/>
        <v>3</v>
      </c>
      <c r="O245" s="53">
        <f t="shared" si="11"/>
        <v>9017.61</v>
      </c>
    </row>
    <row r="246" spans="2:15" ht="33.75" x14ac:dyDescent="0.25">
      <c r="B246" s="22">
        <v>238</v>
      </c>
      <c r="C246" s="23" t="s">
        <v>13</v>
      </c>
      <c r="D246" s="23" t="s">
        <v>14</v>
      </c>
      <c r="E246" s="24" t="s">
        <v>459</v>
      </c>
      <c r="F246" s="23">
        <v>157</v>
      </c>
      <c r="G246" s="24" t="s">
        <v>458</v>
      </c>
      <c r="H246" s="58" t="s">
        <v>16</v>
      </c>
      <c r="I246" s="23">
        <v>30736</v>
      </c>
      <c r="J246" s="23" t="s">
        <v>17</v>
      </c>
      <c r="K246" s="24" t="s">
        <v>457</v>
      </c>
      <c r="L246" s="29">
        <v>800.03</v>
      </c>
      <c r="M246" s="30">
        <v>800.03</v>
      </c>
      <c r="N246" s="26">
        <f t="shared" si="13"/>
        <v>3</v>
      </c>
      <c r="O246" s="53">
        <f t="shared" si="11"/>
        <v>2400.09</v>
      </c>
    </row>
    <row r="247" spans="2:15" ht="22.5" x14ac:dyDescent="0.25">
      <c r="B247" s="22">
        <v>239</v>
      </c>
      <c r="C247" s="23" t="s">
        <v>13</v>
      </c>
      <c r="D247" s="23" t="s">
        <v>14</v>
      </c>
      <c r="E247" s="24" t="s">
        <v>284</v>
      </c>
      <c r="F247" s="23">
        <v>156</v>
      </c>
      <c r="G247" s="23">
        <v>48</v>
      </c>
      <c r="H247" s="55" t="s">
        <v>16</v>
      </c>
      <c r="I247" s="23">
        <v>30486</v>
      </c>
      <c r="J247" s="23" t="s">
        <v>17</v>
      </c>
      <c r="K247" s="24" t="s">
        <v>285</v>
      </c>
      <c r="L247" s="25">
        <v>4689</v>
      </c>
      <c r="M247" s="30">
        <v>404.58</v>
      </c>
      <c r="N247" s="26">
        <f t="shared" si="13"/>
        <v>3</v>
      </c>
      <c r="O247" s="53">
        <f t="shared" si="11"/>
        <v>1213.74</v>
      </c>
    </row>
    <row r="248" spans="2:15" ht="22.5" x14ac:dyDescent="0.25">
      <c r="B248" s="22">
        <v>240</v>
      </c>
      <c r="C248" s="26" t="s">
        <v>13</v>
      </c>
      <c r="D248" s="26" t="s">
        <v>14</v>
      </c>
      <c r="E248" s="26" t="s">
        <v>286</v>
      </c>
      <c r="F248" s="35">
        <v>156</v>
      </c>
      <c r="G248" s="26" t="s">
        <v>287</v>
      </c>
      <c r="H248" s="57" t="s">
        <v>247</v>
      </c>
      <c r="I248" s="35">
        <v>30564</v>
      </c>
      <c r="J248" s="26" t="s">
        <v>17</v>
      </c>
      <c r="K248" s="26" t="s">
        <v>288</v>
      </c>
      <c r="L248" s="30">
        <v>5000.03</v>
      </c>
      <c r="M248" s="30">
        <v>5000.03</v>
      </c>
      <c r="N248" s="26">
        <f t="shared" ref="N248:N254" si="14">$I$337</f>
        <v>1.78</v>
      </c>
      <c r="O248" s="57">
        <f t="shared" si="11"/>
        <v>8900.0533999999989</v>
      </c>
    </row>
    <row r="249" spans="2:15" ht="22.5" x14ac:dyDescent="0.25">
      <c r="B249" s="22">
        <v>241</v>
      </c>
      <c r="C249" s="26" t="s">
        <v>13</v>
      </c>
      <c r="D249" s="26" t="s">
        <v>14</v>
      </c>
      <c r="E249" s="26" t="s">
        <v>289</v>
      </c>
      <c r="F249" s="35">
        <v>156</v>
      </c>
      <c r="G249" s="26" t="s">
        <v>246</v>
      </c>
      <c r="H249" s="57" t="s">
        <v>247</v>
      </c>
      <c r="I249" s="35">
        <v>30563</v>
      </c>
      <c r="J249" s="26" t="s">
        <v>17</v>
      </c>
      <c r="K249" s="26" t="s">
        <v>290</v>
      </c>
      <c r="L249" s="30">
        <v>7500.07</v>
      </c>
      <c r="M249" s="30">
        <v>7500.07</v>
      </c>
      <c r="N249" s="26">
        <f t="shared" si="14"/>
        <v>1.78</v>
      </c>
      <c r="O249" s="57">
        <f t="shared" si="11"/>
        <v>13350.124599999999</v>
      </c>
    </row>
    <row r="250" spans="2:15" ht="22.5" x14ac:dyDescent="0.25">
      <c r="B250" s="22">
        <v>242</v>
      </c>
      <c r="C250" s="26" t="s">
        <v>13</v>
      </c>
      <c r="D250" s="26" t="s">
        <v>14</v>
      </c>
      <c r="E250" s="26" t="s">
        <v>291</v>
      </c>
      <c r="F250" s="35">
        <v>156</v>
      </c>
      <c r="G250" s="26" t="s">
        <v>292</v>
      </c>
      <c r="H250" s="57" t="s">
        <v>247</v>
      </c>
      <c r="I250" s="35">
        <v>30562</v>
      </c>
      <c r="J250" s="26" t="s">
        <v>17</v>
      </c>
      <c r="K250" s="26" t="s">
        <v>293</v>
      </c>
      <c r="L250" s="30">
        <v>2499.9899999999998</v>
      </c>
      <c r="M250" s="30">
        <v>2499.9899999999998</v>
      </c>
      <c r="N250" s="26">
        <f t="shared" si="14"/>
        <v>1.78</v>
      </c>
      <c r="O250" s="57">
        <f t="shared" si="11"/>
        <v>4449.9821999999995</v>
      </c>
    </row>
    <row r="251" spans="2:15" ht="22.5" x14ac:dyDescent="0.25">
      <c r="B251" s="22">
        <v>243</v>
      </c>
      <c r="C251" s="26" t="s">
        <v>13</v>
      </c>
      <c r="D251" s="26" t="s">
        <v>14</v>
      </c>
      <c r="E251" s="26" t="s">
        <v>294</v>
      </c>
      <c r="F251" s="35">
        <v>156</v>
      </c>
      <c r="G251" s="26" t="s">
        <v>295</v>
      </c>
      <c r="H251" s="57" t="s">
        <v>247</v>
      </c>
      <c r="I251" s="35">
        <v>30561</v>
      </c>
      <c r="J251" s="26" t="s">
        <v>17</v>
      </c>
      <c r="K251" s="26" t="s">
        <v>296</v>
      </c>
      <c r="L251" s="30">
        <v>5099.92</v>
      </c>
      <c r="M251" s="30">
        <v>5099.92</v>
      </c>
      <c r="N251" s="26">
        <f t="shared" si="14"/>
        <v>1.78</v>
      </c>
      <c r="O251" s="57">
        <f t="shared" si="11"/>
        <v>9077.8575999999994</v>
      </c>
    </row>
    <row r="252" spans="2:15" ht="22.5" x14ac:dyDescent="0.25">
      <c r="B252" s="22">
        <v>244</v>
      </c>
      <c r="C252" s="26" t="s">
        <v>13</v>
      </c>
      <c r="D252" s="26" t="s">
        <v>14</v>
      </c>
      <c r="E252" s="26" t="s">
        <v>297</v>
      </c>
      <c r="F252" s="35">
        <v>156</v>
      </c>
      <c r="G252" s="26" t="s">
        <v>298</v>
      </c>
      <c r="H252" s="57" t="s">
        <v>247</v>
      </c>
      <c r="I252" s="35">
        <v>30560</v>
      </c>
      <c r="J252" s="26" t="s">
        <v>17</v>
      </c>
      <c r="K252" s="26" t="s">
        <v>299</v>
      </c>
      <c r="L252" s="30">
        <v>8200.1200000000008</v>
      </c>
      <c r="M252" s="30">
        <v>8200.1200000000008</v>
      </c>
      <c r="N252" s="26">
        <f t="shared" si="14"/>
        <v>1.78</v>
      </c>
      <c r="O252" s="57">
        <f t="shared" si="11"/>
        <v>14596.213600000001</v>
      </c>
    </row>
    <row r="253" spans="2:15" ht="22.5" x14ac:dyDescent="0.25">
      <c r="B253" s="22">
        <v>245</v>
      </c>
      <c r="C253" s="26" t="s">
        <v>13</v>
      </c>
      <c r="D253" s="26" t="s">
        <v>14</v>
      </c>
      <c r="E253" s="26" t="s">
        <v>300</v>
      </c>
      <c r="F253" s="35">
        <v>156</v>
      </c>
      <c r="G253" s="26" t="s">
        <v>301</v>
      </c>
      <c r="H253" s="57" t="s">
        <v>247</v>
      </c>
      <c r="I253" s="35">
        <v>30558</v>
      </c>
      <c r="J253" s="26" t="s">
        <v>17</v>
      </c>
      <c r="K253" s="26" t="s">
        <v>302</v>
      </c>
      <c r="L253" s="30">
        <v>4999.9559410900001</v>
      </c>
      <c r="M253" s="30">
        <v>4999.96</v>
      </c>
      <c r="N253" s="26">
        <f t="shared" si="14"/>
        <v>1.78</v>
      </c>
      <c r="O253" s="57">
        <f t="shared" si="11"/>
        <v>8899.9287999999997</v>
      </c>
    </row>
    <row r="254" spans="2:15" ht="22.5" x14ac:dyDescent="0.25">
      <c r="B254" s="22">
        <v>246</v>
      </c>
      <c r="C254" s="26" t="s">
        <v>13</v>
      </c>
      <c r="D254" s="26" t="s">
        <v>14</v>
      </c>
      <c r="E254" s="26" t="s">
        <v>303</v>
      </c>
      <c r="F254" s="35">
        <v>156</v>
      </c>
      <c r="G254" s="26" t="s">
        <v>304</v>
      </c>
      <c r="H254" s="57" t="s">
        <v>247</v>
      </c>
      <c r="I254" s="35">
        <v>30557</v>
      </c>
      <c r="J254" s="26" t="s">
        <v>17</v>
      </c>
      <c r="K254" s="26" t="s">
        <v>305</v>
      </c>
      <c r="L254" s="30">
        <v>5000.05</v>
      </c>
      <c r="M254" s="30">
        <v>5000.05</v>
      </c>
      <c r="N254" s="26">
        <f t="shared" si="14"/>
        <v>1.78</v>
      </c>
      <c r="O254" s="57">
        <f t="shared" si="11"/>
        <v>8900.0889999999999</v>
      </c>
    </row>
    <row r="255" spans="2:15" ht="22.5" x14ac:dyDescent="0.25">
      <c r="B255" s="22">
        <v>247</v>
      </c>
      <c r="C255" s="23" t="s">
        <v>13</v>
      </c>
      <c r="D255" s="23" t="s">
        <v>14</v>
      </c>
      <c r="E255" s="24" t="s">
        <v>306</v>
      </c>
      <c r="F255" s="23">
        <v>156</v>
      </c>
      <c r="G255" s="24" t="s">
        <v>307</v>
      </c>
      <c r="H255" s="58" t="s">
        <v>16</v>
      </c>
      <c r="I255" s="23">
        <v>30487</v>
      </c>
      <c r="J255" s="23">
        <v>30487</v>
      </c>
      <c r="K255" s="23" t="s">
        <v>678</v>
      </c>
      <c r="L255" s="30">
        <v>22758.707610099998</v>
      </c>
      <c r="M255" s="30">
        <v>3828.67</v>
      </c>
      <c r="N255" s="26">
        <f>F$337</f>
        <v>3</v>
      </c>
      <c r="O255" s="53">
        <f t="shared" si="11"/>
        <v>11486.01</v>
      </c>
    </row>
    <row r="256" spans="2:15" ht="22.5" x14ac:dyDescent="0.25">
      <c r="B256" s="22">
        <v>248</v>
      </c>
      <c r="C256" s="26" t="s">
        <v>13</v>
      </c>
      <c r="D256" s="26" t="s">
        <v>14</v>
      </c>
      <c r="E256" s="26" t="s">
        <v>308</v>
      </c>
      <c r="F256" s="35">
        <v>156</v>
      </c>
      <c r="G256" s="26" t="s">
        <v>309</v>
      </c>
      <c r="H256" s="56" t="s">
        <v>171</v>
      </c>
      <c r="I256" s="35">
        <v>30488</v>
      </c>
      <c r="J256" s="26" t="s">
        <v>17</v>
      </c>
      <c r="K256" s="26" t="s">
        <v>310</v>
      </c>
      <c r="L256" s="30">
        <v>1097.45587125</v>
      </c>
      <c r="M256" s="30">
        <v>384.29</v>
      </c>
      <c r="N256" s="26">
        <f>$J$337</f>
        <v>2.7</v>
      </c>
      <c r="O256" s="56">
        <f t="shared" si="11"/>
        <v>1037.5830000000001</v>
      </c>
    </row>
    <row r="257" spans="2:15" ht="22.5" x14ac:dyDescent="0.25">
      <c r="B257" s="22">
        <v>249</v>
      </c>
      <c r="C257" s="23" t="s">
        <v>13</v>
      </c>
      <c r="D257" s="23" t="s">
        <v>14</v>
      </c>
      <c r="E257" s="24" t="s">
        <v>311</v>
      </c>
      <c r="F257" s="23">
        <v>156</v>
      </c>
      <c r="G257" s="24" t="s">
        <v>312</v>
      </c>
      <c r="H257" s="58" t="s">
        <v>16</v>
      </c>
      <c r="I257" s="23">
        <v>30490</v>
      </c>
      <c r="J257" s="23" t="s">
        <v>17</v>
      </c>
      <c r="K257" s="23" t="s">
        <v>313</v>
      </c>
      <c r="L257" s="30">
        <v>8679.2705820899992</v>
      </c>
      <c r="M257" s="30">
        <v>3615.43</v>
      </c>
      <c r="N257" s="26">
        <f t="shared" ref="N257:N283" si="15">F$337</f>
        <v>3</v>
      </c>
      <c r="O257" s="53">
        <f t="shared" si="11"/>
        <v>10846.289999999999</v>
      </c>
    </row>
    <row r="258" spans="2:15" ht="22.5" x14ac:dyDescent="0.25">
      <c r="B258" s="22">
        <v>250</v>
      </c>
      <c r="C258" s="23" t="s">
        <v>13</v>
      </c>
      <c r="D258" s="23" t="s">
        <v>14</v>
      </c>
      <c r="E258" s="24" t="s">
        <v>314</v>
      </c>
      <c r="F258" s="23">
        <v>156</v>
      </c>
      <c r="G258" s="24" t="s">
        <v>315</v>
      </c>
      <c r="H258" s="58" t="s">
        <v>16</v>
      </c>
      <c r="I258" s="37" t="s">
        <v>316</v>
      </c>
      <c r="J258" s="23" t="s">
        <v>17</v>
      </c>
      <c r="K258" s="24" t="s">
        <v>317</v>
      </c>
      <c r="L258" s="30">
        <v>7681.8752418000004</v>
      </c>
      <c r="M258" s="30">
        <v>3612.09</v>
      </c>
      <c r="N258" s="26">
        <f t="shared" si="15"/>
        <v>3</v>
      </c>
      <c r="O258" s="53">
        <f t="shared" si="11"/>
        <v>10836.27</v>
      </c>
    </row>
    <row r="259" spans="2:15" ht="22.5" x14ac:dyDescent="0.25">
      <c r="B259" s="22">
        <v>251</v>
      </c>
      <c r="C259" s="23" t="s">
        <v>13</v>
      </c>
      <c r="D259" s="23" t="s">
        <v>14</v>
      </c>
      <c r="E259" s="24" t="s">
        <v>318</v>
      </c>
      <c r="F259" s="23">
        <v>156</v>
      </c>
      <c r="G259" s="24" t="s">
        <v>319</v>
      </c>
      <c r="H259" s="58" t="s">
        <v>16</v>
      </c>
      <c r="I259" s="23">
        <v>30492</v>
      </c>
      <c r="J259" s="23" t="s">
        <v>17</v>
      </c>
      <c r="K259" s="24" t="s">
        <v>320</v>
      </c>
      <c r="L259" s="30">
        <v>1596.19339034</v>
      </c>
      <c r="M259" s="30">
        <v>739.44</v>
      </c>
      <c r="N259" s="26">
        <f t="shared" si="15"/>
        <v>3</v>
      </c>
      <c r="O259" s="53">
        <f t="shared" si="11"/>
        <v>2218.3200000000002</v>
      </c>
    </row>
    <row r="260" spans="2:15" ht="22.5" x14ac:dyDescent="0.25">
      <c r="B260" s="22">
        <v>252</v>
      </c>
      <c r="C260" s="23" t="s">
        <v>13</v>
      </c>
      <c r="D260" s="23" t="s">
        <v>14</v>
      </c>
      <c r="E260" s="23" t="s">
        <v>321</v>
      </c>
      <c r="F260" s="23">
        <v>156</v>
      </c>
      <c r="G260" s="37" t="s">
        <v>322</v>
      </c>
      <c r="H260" s="58" t="s">
        <v>16</v>
      </c>
      <c r="I260" s="23">
        <v>30493</v>
      </c>
      <c r="J260" s="23" t="s">
        <v>17</v>
      </c>
      <c r="K260" s="23" t="s">
        <v>323</v>
      </c>
      <c r="L260" s="30">
        <v>1396.5724198200001</v>
      </c>
      <c r="M260" s="30">
        <v>642.59</v>
      </c>
      <c r="N260" s="26">
        <f t="shared" si="15"/>
        <v>3</v>
      </c>
      <c r="O260" s="53">
        <f t="shared" si="11"/>
        <v>1927.77</v>
      </c>
    </row>
    <row r="261" spans="2:15" ht="22.5" x14ac:dyDescent="0.25">
      <c r="B261" s="22">
        <v>253</v>
      </c>
      <c r="C261" s="23" t="s">
        <v>13</v>
      </c>
      <c r="D261" s="23" t="s">
        <v>14</v>
      </c>
      <c r="E261" s="24" t="s">
        <v>324</v>
      </c>
      <c r="F261" s="23">
        <v>156</v>
      </c>
      <c r="G261" s="24" t="s">
        <v>325</v>
      </c>
      <c r="H261" s="58" t="s">
        <v>16</v>
      </c>
      <c r="I261" s="37" t="s">
        <v>326</v>
      </c>
      <c r="J261" s="23" t="s">
        <v>17</v>
      </c>
      <c r="K261" s="24" t="s">
        <v>327</v>
      </c>
      <c r="L261" s="30">
        <v>3492.0637440999999</v>
      </c>
      <c r="M261" s="30">
        <v>1586.89</v>
      </c>
      <c r="N261" s="26">
        <f t="shared" si="15"/>
        <v>3</v>
      </c>
      <c r="O261" s="53">
        <f t="shared" si="11"/>
        <v>4760.67</v>
      </c>
    </row>
    <row r="262" spans="2:15" ht="22.5" x14ac:dyDescent="0.25">
      <c r="B262" s="22">
        <v>254</v>
      </c>
      <c r="C262" s="23" t="s">
        <v>13</v>
      </c>
      <c r="D262" s="23" t="s">
        <v>14</v>
      </c>
      <c r="E262" s="23" t="s">
        <v>328</v>
      </c>
      <c r="F262" s="23">
        <v>156</v>
      </c>
      <c r="G262" s="37" t="s">
        <v>329</v>
      </c>
      <c r="H262" s="58" t="s">
        <v>16</v>
      </c>
      <c r="I262" s="23">
        <v>30495</v>
      </c>
      <c r="J262" s="23" t="s">
        <v>17</v>
      </c>
      <c r="K262" s="23" t="s">
        <v>330</v>
      </c>
      <c r="L262" s="30">
        <v>3092.74181069</v>
      </c>
      <c r="M262" s="30">
        <v>1380.23</v>
      </c>
      <c r="N262" s="26">
        <f t="shared" si="15"/>
        <v>3</v>
      </c>
      <c r="O262" s="53">
        <f t="shared" si="11"/>
        <v>4140.6900000000005</v>
      </c>
    </row>
    <row r="263" spans="2:15" ht="22.5" x14ac:dyDescent="0.25">
      <c r="B263" s="22">
        <v>255</v>
      </c>
      <c r="C263" s="23" t="s">
        <v>13</v>
      </c>
      <c r="D263" s="23" t="s">
        <v>14</v>
      </c>
      <c r="E263" s="23" t="s">
        <v>331</v>
      </c>
      <c r="F263" s="23">
        <v>156</v>
      </c>
      <c r="G263" s="37" t="s">
        <v>332</v>
      </c>
      <c r="H263" s="58" t="s">
        <v>16</v>
      </c>
      <c r="I263" s="23">
        <v>30496</v>
      </c>
      <c r="J263" s="23" t="s">
        <v>17</v>
      </c>
      <c r="K263" s="23" t="s">
        <v>333</v>
      </c>
      <c r="L263" s="30">
        <v>3192.5047873899998</v>
      </c>
      <c r="M263" s="30">
        <v>1389.39</v>
      </c>
      <c r="N263" s="26">
        <f t="shared" si="15"/>
        <v>3</v>
      </c>
      <c r="O263" s="53">
        <f t="shared" si="11"/>
        <v>4168.17</v>
      </c>
    </row>
    <row r="264" spans="2:15" ht="22.5" x14ac:dyDescent="0.25">
      <c r="B264" s="22">
        <v>256</v>
      </c>
      <c r="C264" s="23" t="s">
        <v>13</v>
      </c>
      <c r="D264" s="23" t="s">
        <v>14</v>
      </c>
      <c r="E264" s="24" t="s">
        <v>334</v>
      </c>
      <c r="F264" s="23">
        <v>156</v>
      </c>
      <c r="G264" s="24" t="s">
        <v>335</v>
      </c>
      <c r="H264" s="58" t="s">
        <v>16</v>
      </c>
      <c r="I264" s="23">
        <v>30497</v>
      </c>
      <c r="J264" s="23" t="s">
        <v>17</v>
      </c>
      <c r="K264" s="24" t="s">
        <v>336</v>
      </c>
      <c r="L264" s="30">
        <v>14565.797850499999</v>
      </c>
      <c r="M264" s="30">
        <v>6482.44</v>
      </c>
      <c r="N264" s="26">
        <f t="shared" si="15"/>
        <v>3</v>
      </c>
      <c r="O264" s="53">
        <f t="shared" si="11"/>
        <v>19447.32</v>
      </c>
    </row>
    <row r="265" spans="2:15" ht="22.5" x14ac:dyDescent="0.25">
      <c r="B265" s="22">
        <v>257</v>
      </c>
      <c r="C265" s="23" t="s">
        <v>13</v>
      </c>
      <c r="D265" s="23" t="s">
        <v>14</v>
      </c>
      <c r="E265" s="24" t="s">
        <v>199</v>
      </c>
      <c r="F265" s="23">
        <v>156</v>
      </c>
      <c r="G265" s="24" t="s">
        <v>337</v>
      </c>
      <c r="H265" s="58" t="s">
        <v>16</v>
      </c>
      <c r="I265" s="23">
        <v>30498</v>
      </c>
      <c r="J265" s="23" t="s">
        <v>17</v>
      </c>
      <c r="K265" s="24" t="s">
        <v>201</v>
      </c>
      <c r="L265" s="30">
        <v>7581.60544837</v>
      </c>
      <c r="M265" s="30">
        <v>3402.34</v>
      </c>
      <c r="N265" s="26">
        <f t="shared" si="15"/>
        <v>3</v>
      </c>
      <c r="O265" s="53">
        <f t="shared" ref="O265:O328" si="16">M265*N265</f>
        <v>10207.02</v>
      </c>
    </row>
    <row r="266" spans="2:15" ht="22.5" x14ac:dyDescent="0.25">
      <c r="B266" s="22">
        <v>258</v>
      </c>
      <c r="C266" s="23" t="s">
        <v>13</v>
      </c>
      <c r="D266" s="23" t="s">
        <v>14</v>
      </c>
      <c r="E266" s="24" t="s">
        <v>338</v>
      </c>
      <c r="F266" s="23">
        <v>156</v>
      </c>
      <c r="G266" s="24" t="s">
        <v>83</v>
      </c>
      <c r="H266" s="58" t="s">
        <v>16</v>
      </c>
      <c r="I266" s="23">
        <v>30499</v>
      </c>
      <c r="J266" s="23" t="s">
        <v>17</v>
      </c>
      <c r="K266" s="24" t="s">
        <v>339</v>
      </c>
      <c r="L266" s="30">
        <v>5486.8094837899998</v>
      </c>
      <c r="M266" s="30">
        <v>2384.37</v>
      </c>
      <c r="N266" s="26">
        <f t="shared" si="15"/>
        <v>3</v>
      </c>
      <c r="O266" s="53">
        <f t="shared" si="16"/>
        <v>7153.11</v>
      </c>
    </row>
    <row r="267" spans="2:15" ht="22.5" x14ac:dyDescent="0.25">
      <c r="B267" s="22">
        <v>259</v>
      </c>
      <c r="C267" s="23" t="s">
        <v>13</v>
      </c>
      <c r="D267" s="23" t="s">
        <v>14</v>
      </c>
      <c r="E267" s="24" t="s">
        <v>340</v>
      </c>
      <c r="F267" s="23">
        <v>156</v>
      </c>
      <c r="G267" s="24" t="s">
        <v>341</v>
      </c>
      <c r="H267" s="58" t="s">
        <v>16</v>
      </c>
      <c r="I267" s="23">
        <v>30501</v>
      </c>
      <c r="J267" s="23" t="s">
        <v>17</v>
      </c>
      <c r="K267" s="24" t="s">
        <v>342</v>
      </c>
      <c r="L267" s="30">
        <v>14595.9331286</v>
      </c>
      <c r="M267" s="30">
        <v>6267.77</v>
      </c>
      <c r="N267" s="26">
        <f t="shared" si="15"/>
        <v>3</v>
      </c>
      <c r="O267" s="53">
        <f t="shared" si="16"/>
        <v>18803.310000000001</v>
      </c>
    </row>
    <row r="268" spans="2:15" ht="22.5" x14ac:dyDescent="0.25">
      <c r="B268" s="22">
        <v>260</v>
      </c>
      <c r="C268" s="23" t="s">
        <v>13</v>
      </c>
      <c r="D268" s="23" t="s">
        <v>14</v>
      </c>
      <c r="E268" s="24" t="s">
        <v>343</v>
      </c>
      <c r="F268" s="23">
        <v>156</v>
      </c>
      <c r="G268" s="24" t="s">
        <v>344</v>
      </c>
      <c r="H268" s="58" t="s">
        <v>16</v>
      </c>
      <c r="I268" s="23">
        <v>30502</v>
      </c>
      <c r="J268" s="23" t="s">
        <v>17</v>
      </c>
      <c r="K268" s="24" t="s">
        <v>345</v>
      </c>
      <c r="L268" s="30">
        <v>9500.5011707800004</v>
      </c>
      <c r="M268" s="30">
        <v>3250.62</v>
      </c>
      <c r="N268" s="26">
        <f t="shared" si="15"/>
        <v>3</v>
      </c>
      <c r="O268" s="53">
        <f t="shared" si="16"/>
        <v>9751.86</v>
      </c>
    </row>
    <row r="269" spans="2:15" ht="22.5" x14ac:dyDescent="0.25">
      <c r="B269" s="22">
        <v>261</v>
      </c>
      <c r="C269" s="23" t="s">
        <v>13</v>
      </c>
      <c r="D269" s="23" t="s">
        <v>14</v>
      </c>
      <c r="E269" s="23" t="s">
        <v>346</v>
      </c>
      <c r="F269" s="23">
        <v>156</v>
      </c>
      <c r="G269" s="37" t="s">
        <v>87</v>
      </c>
      <c r="H269" s="58" t="s">
        <v>16</v>
      </c>
      <c r="I269" s="23">
        <v>30503</v>
      </c>
      <c r="J269" s="23" t="s">
        <v>17</v>
      </c>
      <c r="K269" s="23" t="s">
        <v>347</v>
      </c>
      <c r="L269" s="30">
        <v>2793.7728255900001</v>
      </c>
      <c r="M269" s="30">
        <v>921.44</v>
      </c>
      <c r="N269" s="26">
        <f t="shared" si="15"/>
        <v>3</v>
      </c>
      <c r="O269" s="53">
        <f t="shared" si="16"/>
        <v>2764.32</v>
      </c>
    </row>
    <row r="270" spans="2:15" ht="22.5" x14ac:dyDescent="0.25">
      <c r="B270" s="22">
        <v>262</v>
      </c>
      <c r="C270" s="23" t="s">
        <v>13</v>
      </c>
      <c r="D270" s="23" t="s">
        <v>14</v>
      </c>
      <c r="E270" s="36" t="s">
        <v>348</v>
      </c>
      <c r="F270" s="23">
        <v>156</v>
      </c>
      <c r="G270" s="24" t="s">
        <v>349</v>
      </c>
      <c r="H270" s="58" t="s">
        <v>16</v>
      </c>
      <c r="I270" s="36">
        <v>30504</v>
      </c>
      <c r="J270" s="23" t="s">
        <v>17</v>
      </c>
      <c r="K270" s="36" t="s">
        <v>350</v>
      </c>
      <c r="L270" s="30">
        <v>4389.2682630099998</v>
      </c>
      <c r="M270" s="30">
        <v>1344.64</v>
      </c>
      <c r="N270" s="26">
        <f t="shared" si="15"/>
        <v>3</v>
      </c>
      <c r="O270" s="53">
        <f t="shared" si="16"/>
        <v>4033.92</v>
      </c>
    </row>
    <row r="271" spans="2:15" ht="22.5" x14ac:dyDescent="0.25">
      <c r="B271" s="22">
        <v>263</v>
      </c>
      <c r="C271" s="23" t="s">
        <v>13</v>
      </c>
      <c r="D271" s="23" t="s">
        <v>14</v>
      </c>
      <c r="E271" s="24" t="s">
        <v>58</v>
      </c>
      <c r="F271" s="23">
        <v>156</v>
      </c>
      <c r="G271" s="24" t="s">
        <v>351</v>
      </c>
      <c r="H271" s="58" t="s">
        <v>16</v>
      </c>
      <c r="I271" s="23" t="s">
        <v>17</v>
      </c>
      <c r="J271" s="23" t="s">
        <v>17</v>
      </c>
      <c r="K271" s="24" t="s">
        <v>59</v>
      </c>
      <c r="L271" s="30">
        <v>5387.4949439299999</v>
      </c>
      <c r="M271" s="30">
        <v>1567.9</v>
      </c>
      <c r="N271" s="26">
        <f t="shared" si="15"/>
        <v>3</v>
      </c>
      <c r="O271" s="53">
        <f t="shared" si="16"/>
        <v>4703.7000000000007</v>
      </c>
    </row>
    <row r="272" spans="2:15" ht="22.5" x14ac:dyDescent="0.25">
      <c r="B272" s="22">
        <v>264</v>
      </c>
      <c r="C272" s="23" t="s">
        <v>13</v>
      </c>
      <c r="D272" s="23" t="s">
        <v>14</v>
      </c>
      <c r="E272" s="24" t="s">
        <v>352</v>
      </c>
      <c r="F272" s="23">
        <v>156</v>
      </c>
      <c r="G272" s="24" t="s">
        <v>353</v>
      </c>
      <c r="H272" s="58" t="s">
        <v>16</v>
      </c>
      <c r="I272" s="23">
        <v>30505</v>
      </c>
      <c r="J272" s="23" t="s">
        <v>17</v>
      </c>
      <c r="K272" s="24" t="s">
        <v>354</v>
      </c>
      <c r="L272" s="30">
        <v>4888.6784847600002</v>
      </c>
      <c r="M272" s="30">
        <v>1298.27</v>
      </c>
      <c r="N272" s="26">
        <f t="shared" si="15"/>
        <v>3</v>
      </c>
      <c r="O272" s="53">
        <f t="shared" si="16"/>
        <v>3894.81</v>
      </c>
    </row>
    <row r="273" spans="2:15" ht="22.5" x14ac:dyDescent="0.25">
      <c r="B273" s="22">
        <v>265</v>
      </c>
      <c r="C273" s="23" t="s">
        <v>13</v>
      </c>
      <c r="D273" s="23" t="s">
        <v>14</v>
      </c>
      <c r="E273" s="24" t="s">
        <v>355</v>
      </c>
      <c r="F273" s="23">
        <v>156</v>
      </c>
      <c r="G273" s="24" t="s">
        <v>356</v>
      </c>
      <c r="H273" s="58" t="s">
        <v>16</v>
      </c>
      <c r="I273" s="23">
        <v>30506</v>
      </c>
      <c r="J273" s="23">
        <v>30506</v>
      </c>
      <c r="K273" s="23" t="s">
        <v>679</v>
      </c>
      <c r="L273" s="30">
        <v>3092.8367158000001</v>
      </c>
      <c r="M273" s="30">
        <v>744.98</v>
      </c>
      <c r="N273" s="26">
        <f t="shared" si="15"/>
        <v>3</v>
      </c>
      <c r="O273" s="53">
        <f t="shared" si="16"/>
        <v>2234.94</v>
      </c>
    </row>
    <row r="274" spans="2:15" ht="22.5" x14ac:dyDescent="0.25">
      <c r="B274" s="22">
        <v>266</v>
      </c>
      <c r="C274" s="23" t="s">
        <v>13</v>
      </c>
      <c r="D274" s="23" t="s">
        <v>14</v>
      </c>
      <c r="E274" s="24" t="s">
        <v>357</v>
      </c>
      <c r="F274" s="23">
        <v>156</v>
      </c>
      <c r="G274" s="24" t="s">
        <v>358</v>
      </c>
      <c r="H274" s="58" t="s">
        <v>16</v>
      </c>
      <c r="I274" s="23">
        <v>30507</v>
      </c>
      <c r="J274" s="23" t="s">
        <v>17</v>
      </c>
      <c r="K274" s="24" t="s">
        <v>359</v>
      </c>
      <c r="L274" s="30">
        <v>3092.8391679699998</v>
      </c>
      <c r="M274" s="30">
        <v>702.04</v>
      </c>
      <c r="N274" s="26">
        <f t="shared" si="15"/>
        <v>3</v>
      </c>
      <c r="O274" s="53">
        <f t="shared" si="16"/>
        <v>2106.12</v>
      </c>
    </row>
    <row r="275" spans="2:15" ht="22.5" x14ac:dyDescent="0.25">
      <c r="B275" s="22">
        <v>267</v>
      </c>
      <c r="C275" s="23" t="s">
        <v>13</v>
      </c>
      <c r="D275" s="23" t="s">
        <v>14</v>
      </c>
      <c r="E275" s="23" t="s">
        <v>360</v>
      </c>
      <c r="F275" s="23">
        <v>156</v>
      </c>
      <c r="G275" s="37" t="s">
        <v>361</v>
      </c>
      <c r="H275" s="58" t="s">
        <v>16</v>
      </c>
      <c r="I275" s="23">
        <v>30508</v>
      </c>
      <c r="J275" s="23" t="s">
        <v>17</v>
      </c>
      <c r="K275" s="23" t="s">
        <v>362</v>
      </c>
      <c r="L275" s="30">
        <v>10874.5963794</v>
      </c>
      <c r="M275" s="30">
        <v>2181.52</v>
      </c>
      <c r="N275" s="26">
        <f t="shared" si="15"/>
        <v>3</v>
      </c>
      <c r="O275" s="53">
        <f t="shared" si="16"/>
        <v>6544.5599999999995</v>
      </c>
    </row>
    <row r="276" spans="2:15" ht="22.5" x14ac:dyDescent="0.25">
      <c r="B276" s="22">
        <v>268</v>
      </c>
      <c r="C276" s="23" t="s">
        <v>13</v>
      </c>
      <c r="D276" s="23" t="s">
        <v>14</v>
      </c>
      <c r="E276" s="23" t="s">
        <v>363</v>
      </c>
      <c r="F276" s="23">
        <v>156</v>
      </c>
      <c r="G276" s="37" t="s">
        <v>364</v>
      </c>
      <c r="H276" s="58" t="s">
        <v>16</v>
      </c>
      <c r="I276" s="23">
        <v>30509</v>
      </c>
      <c r="J276" s="23" t="s">
        <v>17</v>
      </c>
      <c r="K276" s="23" t="s">
        <v>365</v>
      </c>
      <c r="L276" s="30">
        <v>4888.1488479199998</v>
      </c>
      <c r="M276" s="30">
        <v>874.8</v>
      </c>
      <c r="N276" s="26">
        <f t="shared" si="15"/>
        <v>3</v>
      </c>
      <c r="O276" s="53">
        <f t="shared" si="16"/>
        <v>2624.3999999999996</v>
      </c>
    </row>
    <row r="277" spans="2:15" ht="22.5" x14ac:dyDescent="0.25">
      <c r="B277" s="22">
        <v>269</v>
      </c>
      <c r="C277" s="23" t="s">
        <v>13</v>
      </c>
      <c r="D277" s="23" t="s">
        <v>14</v>
      </c>
      <c r="E277" s="24" t="s">
        <v>366</v>
      </c>
      <c r="F277" s="23">
        <v>156</v>
      </c>
      <c r="G277" s="24" t="s">
        <v>367</v>
      </c>
      <c r="H277" s="58" t="s">
        <v>16</v>
      </c>
      <c r="I277" s="23">
        <v>30511</v>
      </c>
      <c r="J277" s="23" t="s">
        <v>17</v>
      </c>
      <c r="K277" s="24" t="s">
        <v>368</v>
      </c>
      <c r="L277" s="30">
        <v>897.83848948399998</v>
      </c>
      <c r="M277" s="30">
        <v>150.4</v>
      </c>
      <c r="N277" s="26">
        <f t="shared" si="15"/>
        <v>3</v>
      </c>
      <c r="O277" s="53">
        <f t="shared" si="16"/>
        <v>451.20000000000005</v>
      </c>
    </row>
    <row r="278" spans="2:15" ht="22.5" x14ac:dyDescent="0.25">
      <c r="B278" s="22">
        <v>270</v>
      </c>
      <c r="C278" s="23" t="s">
        <v>13</v>
      </c>
      <c r="D278" s="23" t="s">
        <v>14</v>
      </c>
      <c r="E278" s="24" t="s">
        <v>369</v>
      </c>
      <c r="F278" s="23">
        <v>156</v>
      </c>
      <c r="G278" s="24" t="s">
        <v>370</v>
      </c>
      <c r="H278" s="58" t="s">
        <v>16</v>
      </c>
      <c r="I278" s="23">
        <v>30512</v>
      </c>
      <c r="J278" s="23" t="s">
        <v>17</v>
      </c>
      <c r="K278" s="24" t="s">
        <v>371</v>
      </c>
      <c r="L278" s="30">
        <v>9677.5305174500008</v>
      </c>
      <c r="M278" s="30">
        <v>1448.85</v>
      </c>
      <c r="N278" s="26">
        <f t="shared" si="15"/>
        <v>3</v>
      </c>
      <c r="O278" s="53">
        <f t="shared" si="16"/>
        <v>4346.5499999999993</v>
      </c>
    </row>
    <row r="279" spans="2:15" ht="22.5" x14ac:dyDescent="0.25">
      <c r="B279" s="22">
        <v>271</v>
      </c>
      <c r="C279" s="23" t="s">
        <v>13</v>
      </c>
      <c r="D279" s="23" t="s">
        <v>14</v>
      </c>
      <c r="E279" s="24" t="s">
        <v>58</v>
      </c>
      <c r="F279" s="23">
        <v>156</v>
      </c>
      <c r="G279" s="24" t="s">
        <v>372</v>
      </c>
      <c r="H279" s="58" t="s">
        <v>16</v>
      </c>
      <c r="I279" s="23"/>
      <c r="J279" s="23" t="s">
        <v>17</v>
      </c>
      <c r="K279" s="23" t="s">
        <v>59</v>
      </c>
      <c r="L279" s="30">
        <v>1795.8316433800001</v>
      </c>
      <c r="M279" s="30">
        <v>241.19</v>
      </c>
      <c r="N279" s="26">
        <f t="shared" si="15"/>
        <v>3</v>
      </c>
      <c r="O279" s="53">
        <f t="shared" si="16"/>
        <v>723.56999999999994</v>
      </c>
    </row>
    <row r="280" spans="2:15" ht="22.5" x14ac:dyDescent="0.25">
      <c r="B280" s="22">
        <v>272</v>
      </c>
      <c r="C280" s="23" t="s">
        <v>13</v>
      </c>
      <c r="D280" s="23" t="s">
        <v>14</v>
      </c>
      <c r="E280" s="24" t="s">
        <v>88</v>
      </c>
      <c r="F280" s="23">
        <v>156</v>
      </c>
      <c r="G280" s="24" t="s">
        <v>373</v>
      </c>
      <c r="H280" s="58" t="s">
        <v>16</v>
      </c>
      <c r="I280" s="23">
        <v>30513</v>
      </c>
      <c r="J280" s="23" t="s">
        <v>17</v>
      </c>
      <c r="K280" s="24" t="s">
        <v>89</v>
      </c>
      <c r="L280" s="30">
        <v>10774.656562</v>
      </c>
      <c r="M280" s="30">
        <v>1324.52</v>
      </c>
      <c r="N280" s="26">
        <f t="shared" si="15"/>
        <v>3</v>
      </c>
      <c r="O280" s="53">
        <f t="shared" si="16"/>
        <v>3973.56</v>
      </c>
    </row>
    <row r="281" spans="2:15" ht="33.75" x14ac:dyDescent="0.25">
      <c r="B281" s="22">
        <v>273</v>
      </c>
      <c r="C281" s="23" t="s">
        <v>13</v>
      </c>
      <c r="D281" s="23" t="s">
        <v>14</v>
      </c>
      <c r="E281" s="28" t="s">
        <v>374</v>
      </c>
      <c r="F281" s="23">
        <v>156</v>
      </c>
      <c r="G281" s="28" t="s">
        <v>243</v>
      </c>
      <c r="H281" s="58" t="s">
        <v>16</v>
      </c>
      <c r="I281" s="23">
        <v>30514</v>
      </c>
      <c r="J281" s="23" t="s">
        <v>17</v>
      </c>
      <c r="K281" s="28" t="s">
        <v>35</v>
      </c>
      <c r="L281" s="30">
        <v>9777.0565461599999</v>
      </c>
      <c r="M281" s="30">
        <v>704.39</v>
      </c>
      <c r="N281" s="26">
        <f t="shared" si="15"/>
        <v>3</v>
      </c>
      <c r="O281" s="53">
        <f t="shared" si="16"/>
        <v>2113.17</v>
      </c>
    </row>
    <row r="282" spans="2:15" ht="22.5" x14ac:dyDescent="0.25">
      <c r="B282" s="22">
        <v>274</v>
      </c>
      <c r="C282" s="23" t="s">
        <v>13</v>
      </c>
      <c r="D282" s="23" t="s">
        <v>14</v>
      </c>
      <c r="E282" s="24" t="s">
        <v>375</v>
      </c>
      <c r="F282" s="23">
        <v>156</v>
      </c>
      <c r="G282" s="24" t="s">
        <v>241</v>
      </c>
      <c r="H282" s="58" t="s">
        <v>16</v>
      </c>
      <c r="I282" s="23">
        <v>30515</v>
      </c>
      <c r="J282" s="23" t="s">
        <v>17</v>
      </c>
      <c r="K282" s="24" t="s">
        <v>376</v>
      </c>
      <c r="L282" s="30">
        <v>9976.9130807099991</v>
      </c>
      <c r="M282" s="30">
        <v>664.24</v>
      </c>
      <c r="N282" s="26">
        <f t="shared" si="15"/>
        <v>3</v>
      </c>
      <c r="O282" s="53">
        <f t="shared" si="16"/>
        <v>1992.72</v>
      </c>
    </row>
    <row r="283" spans="2:15" ht="22.5" x14ac:dyDescent="0.25">
      <c r="B283" s="22">
        <v>275</v>
      </c>
      <c r="C283" s="23" t="s">
        <v>13</v>
      </c>
      <c r="D283" s="23" t="s">
        <v>14</v>
      </c>
      <c r="E283" s="24" t="s">
        <v>377</v>
      </c>
      <c r="F283" s="23">
        <v>156</v>
      </c>
      <c r="G283" s="24" t="s">
        <v>238</v>
      </c>
      <c r="H283" s="58" t="s">
        <v>16</v>
      </c>
      <c r="I283" s="23">
        <v>30516</v>
      </c>
      <c r="J283" s="23" t="s">
        <v>17</v>
      </c>
      <c r="K283" s="24" t="s">
        <v>378</v>
      </c>
      <c r="L283" s="30">
        <v>14059.2088936</v>
      </c>
      <c r="M283" s="30">
        <v>1296.22</v>
      </c>
      <c r="N283" s="26">
        <f t="shared" si="15"/>
        <v>3</v>
      </c>
      <c r="O283" s="53">
        <f t="shared" si="16"/>
        <v>3888.66</v>
      </c>
    </row>
    <row r="284" spans="2:15" ht="33.75" x14ac:dyDescent="0.25">
      <c r="B284" s="41">
        <v>276</v>
      </c>
      <c r="C284" s="35" t="s">
        <v>13</v>
      </c>
      <c r="D284" s="35" t="s">
        <v>14</v>
      </c>
      <c r="E284" s="35" t="s">
        <v>379</v>
      </c>
      <c r="F284" s="35">
        <v>156</v>
      </c>
      <c r="G284" s="35" t="s">
        <v>380</v>
      </c>
      <c r="H284" s="63" t="s">
        <v>171</v>
      </c>
      <c r="I284" s="35">
        <v>30551</v>
      </c>
      <c r="J284" s="35" t="s">
        <v>17</v>
      </c>
      <c r="K284" s="35" t="s">
        <v>381</v>
      </c>
      <c r="L284" s="30">
        <v>4100.04</v>
      </c>
      <c r="M284" s="30">
        <v>4100.04</v>
      </c>
      <c r="N284" s="26">
        <f>$J$337</f>
        <v>2.7</v>
      </c>
      <c r="O284" s="56">
        <f t="shared" si="16"/>
        <v>11070.108</v>
      </c>
    </row>
    <row r="285" spans="2:15" ht="22.5" x14ac:dyDescent="0.25">
      <c r="B285" s="22">
        <v>277</v>
      </c>
      <c r="C285" s="23" t="s">
        <v>13</v>
      </c>
      <c r="D285" s="23" t="s">
        <v>14</v>
      </c>
      <c r="E285" s="23" t="s">
        <v>382</v>
      </c>
      <c r="F285" s="23">
        <v>156</v>
      </c>
      <c r="G285" s="37" t="s">
        <v>235</v>
      </c>
      <c r="H285" s="55" t="s">
        <v>16</v>
      </c>
      <c r="I285" s="23">
        <v>30517</v>
      </c>
      <c r="J285" s="23" t="s">
        <v>17</v>
      </c>
      <c r="K285" s="23" t="s">
        <v>383</v>
      </c>
      <c r="L285" s="30">
        <v>9176.8297748099994</v>
      </c>
      <c r="M285" s="30">
        <v>1170.23</v>
      </c>
      <c r="N285" s="26">
        <f>F$337</f>
        <v>3</v>
      </c>
      <c r="O285" s="53">
        <f t="shared" si="16"/>
        <v>3510.69</v>
      </c>
    </row>
    <row r="286" spans="2:15" ht="22.5" x14ac:dyDescent="0.25">
      <c r="B286" s="22">
        <v>278</v>
      </c>
      <c r="C286" s="23" t="s">
        <v>13</v>
      </c>
      <c r="D286" s="23" t="s">
        <v>14</v>
      </c>
      <c r="E286" s="23" t="s">
        <v>384</v>
      </c>
      <c r="F286" s="23">
        <v>156</v>
      </c>
      <c r="G286" s="37" t="s">
        <v>233</v>
      </c>
      <c r="H286" s="55" t="s">
        <v>16</v>
      </c>
      <c r="I286" s="23">
        <v>30518</v>
      </c>
      <c r="J286" s="23" t="s">
        <v>17</v>
      </c>
      <c r="K286" s="23" t="s">
        <v>385</v>
      </c>
      <c r="L286" s="30">
        <v>4988.1920301999999</v>
      </c>
      <c r="M286" s="30">
        <v>742.34</v>
      </c>
      <c r="N286" s="26">
        <f>F$337</f>
        <v>3</v>
      </c>
      <c r="O286" s="53">
        <f t="shared" si="16"/>
        <v>2227.02</v>
      </c>
    </row>
    <row r="287" spans="2:15" ht="22.5" x14ac:dyDescent="0.25">
      <c r="B287" s="22">
        <v>279</v>
      </c>
      <c r="C287" s="23" t="s">
        <v>13</v>
      </c>
      <c r="D287" s="23" t="s">
        <v>14</v>
      </c>
      <c r="E287" s="23" t="s">
        <v>386</v>
      </c>
      <c r="F287" s="23">
        <v>156</v>
      </c>
      <c r="G287" s="37" t="s">
        <v>229</v>
      </c>
      <c r="H287" s="55" t="s">
        <v>16</v>
      </c>
      <c r="I287" s="23">
        <v>30519</v>
      </c>
      <c r="J287" s="23" t="s">
        <v>17</v>
      </c>
      <c r="K287" s="23" t="s">
        <v>387</v>
      </c>
      <c r="L287" s="30">
        <v>4988.7236148499996</v>
      </c>
      <c r="M287" s="30">
        <v>836.25</v>
      </c>
      <c r="N287" s="26">
        <f>F$337</f>
        <v>3</v>
      </c>
      <c r="O287" s="53">
        <f t="shared" si="16"/>
        <v>2508.75</v>
      </c>
    </row>
    <row r="288" spans="2:15" ht="22.5" x14ac:dyDescent="0.25">
      <c r="B288" s="22">
        <v>280</v>
      </c>
      <c r="C288" s="26" t="s">
        <v>13</v>
      </c>
      <c r="D288" s="26" t="s">
        <v>14</v>
      </c>
      <c r="E288" s="26" t="s">
        <v>388</v>
      </c>
      <c r="F288" s="26">
        <v>156</v>
      </c>
      <c r="G288" s="26" t="s">
        <v>389</v>
      </c>
      <c r="H288" s="57" t="s">
        <v>247</v>
      </c>
      <c r="I288" s="26">
        <v>30552</v>
      </c>
      <c r="J288" s="26" t="s">
        <v>17</v>
      </c>
      <c r="K288" s="26" t="s">
        <v>390</v>
      </c>
      <c r="L288" s="30">
        <v>1499.98</v>
      </c>
      <c r="M288" s="30">
        <v>1499.98</v>
      </c>
      <c r="N288" s="26">
        <f>$I$337</f>
        <v>1.78</v>
      </c>
      <c r="O288" s="57">
        <f t="shared" si="16"/>
        <v>2669.9644000000003</v>
      </c>
    </row>
    <row r="289" spans="2:15" ht="22.5" x14ac:dyDescent="0.25">
      <c r="B289" s="22">
        <v>281</v>
      </c>
      <c r="C289" s="23" t="s">
        <v>13</v>
      </c>
      <c r="D289" s="23" t="s">
        <v>14</v>
      </c>
      <c r="E289" s="23" t="s">
        <v>391</v>
      </c>
      <c r="F289" s="23">
        <v>156</v>
      </c>
      <c r="G289" s="37" t="s">
        <v>227</v>
      </c>
      <c r="H289" s="55" t="s">
        <v>16</v>
      </c>
      <c r="I289" s="23">
        <v>30521</v>
      </c>
      <c r="J289" s="23" t="s">
        <v>17</v>
      </c>
      <c r="K289" s="23" t="s">
        <v>392</v>
      </c>
      <c r="L289" s="30">
        <v>14765.1824712</v>
      </c>
      <c r="M289" s="30">
        <v>2912.83</v>
      </c>
      <c r="N289" s="26">
        <f t="shared" ref="N289:N326" si="17">F$337</f>
        <v>3</v>
      </c>
      <c r="O289" s="53">
        <f t="shared" si="16"/>
        <v>8738.49</v>
      </c>
    </row>
    <row r="290" spans="2:15" ht="22.5" x14ac:dyDescent="0.25">
      <c r="B290" s="22">
        <v>282</v>
      </c>
      <c r="C290" s="23" t="s">
        <v>13</v>
      </c>
      <c r="D290" s="23" t="s">
        <v>14</v>
      </c>
      <c r="E290" s="28" t="s">
        <v>393</v>
      </c>
      <c r="F290" s="23">
        <v>156</v>
      </c>
      <c r="G290" s="28" t="s">
        <v>394</v>
      </c>
      <c r="H290" s="55" t="s">
        <v>16</v>
      </c>
      <c r="I290" s="23">
        <v>30522</v>
      </c>
      <c r="J290" s="23" t="s">
        <v>17</v>
      </c>
      <c r="K290" s="28" t="s">
        <v>395</v>
      </c>
      <c r="L290" s="30">
        <v>4988.0189164100002</v>
      </c>
      <c r="M290" s="30">
        <v>1097.22</v>
      </c>
      <c r="N290" s="26">
        <f t="shared" si="17"/>
        <v>3</v>
      </c>
      <c r="O290" s="53">
        <f t="shared" si="16"/>
        <v>3291.66</v>
      </c>
    </row>
    <row r="291" spans="2:15" ht="22.5" x14ac:dyDescent="0.25">
      <c r="B291" s="22">
        <v>283</v>
      </c>
      <c r="C291" s="23" t="s">
        <v>13</v>
      </c>
      <c r="D291" s="23" t="s">
        <v>14</v>
      </c>
      <c r="E291" s="28" t="s">
        <v>396</v>
      </c>
      <c r="F291" s="23">
        <v>156</v>
      </c>
      <c r="G291" s="28" t="s">
        <v>225</v>
      </c>
      <c r="H291" s="55" t="s">
        <v>16</v>
      </c>
      <c r="I291" s="23">
        <v>30523</v>
      </c>
      <c r="J291" s="23" t="s">
        <v>17</v>
      </c>
      <c r="K291" s="28" t="s">
        <v>397</v>
      </c>
      <c r="L291" s="30">
        <v>4988.4143095999998</v>
      </c>
      <c r="M291" s="30">
        <v>1137.44</v>
      </c>
      <c r="N291" s="26">
        <f t="shared" si="17"/>
        <v>3</v>
      </c>
      <c r="O291" s="53">
        <f t="shared" si="16"/>
        <v>3412.32</v>
      </c>
    </row>
    <row r="292" spans="2:15" ht="22.5" x14ac:dyDescent="0.25">
      <c r="B292" s="22">
        <v>284</v>
      </c>
      <c r="C292" s="23" t="s">
        <v>13</v>
      </c>
      <c r="D292" s="23" t="s">
        <v>14</v>
      </c>
      <c r="E292" s="32" t="s">
        <v>398</v>
      </c>
      <c r="F292" s="23">
        <v>156</v>
      </c>
      <c r="G292" s="37" t="s">
        <v>399</v>
      </c>
      <c r="H292" s="55" t="s">
        <v>16</v>
      </c>
      <c r="I292" s="23">
        <v>30524</v>
      </c>
      <c r="J292" s="23" t="s">
        <v>17</v>
      </c>
      <c r="K292" s="33" t="s">
        <v>400</v>
      </c>
      <c r="L292" s="30">
        <v>3591.9974618900001</v>
      </c>
      <c r="M292" s="30">
        <v>836.3</v>
      </c>
      <c r="N292" s="26">
        <f t="shared" si="17"/>
        <v>3</v>
      </c>
      <c r="O292" s="53">
        <f t="shared" si="16"/>
        <v>2508.8999999999996</v>
      </c>
    </row>
    <row r="293" spans="2:15" ht="22.5" x14ac:dyDescent="0.25">
      <c r="B293" s="22">
        <v>285</v>
      </c>
      <c r="C293" s="23" t="s">
        <v>13</v>
      </c>
      <c r="D293" s="23" t="s">
        <v>14</v>
      </c>
      <c r="E293" s="28" t="s">
        <v>401</v>
      </c>
      <c r="F293" s="23">
        <v>156</v>
      </c>
      <c r="G293" s="28" t="s">
        <v>218</v>
      </c>
      <c r="H293" s="55" t="s">
        <v>16</v>
      </c>
      <c r="I293" s="23">
        <v>30525</v>
      </c>
      <c r="J293" s="23">
        <v>30525</v>
      </c>
      <c r="K293" s="23" t="s">
        <v>680</v>
      </c>
      <c r="L293" s="30">
        <v>100044.80884300001</v>
      </c>
      <c r="M293" s="30">
        <v>22801.7</v>
      </c>
      <c r="N293" s="26">
        <f t="shared" si="17"/>
        <v>3</v>
      </c>
      <c r="O293" s="53">
        <f t="shared" si="16"/>
        <v>68405.100000000006</v>
      </c>
    </row>
    <row r="294" spans="2:15" ht="22.5" x14ac:dyDescent="0.25">
      <c r="B294" s="22">
        <v>286</v>
      </c>
      <c r="C294" s="23" t="s">
        <v>13</v>
      </c>
      <c r="D294" s="23" t="s">
        <v>14</v>
      </c>
      <c r="E294" s="24" t="s">
        <v>402</v>
      </c>
      <c r="F294" s="23">
        <v>156</v>
      </c>
      <c r="G294" s="24" t="s">
        <v>403</v>
      </c>
      <c r="H294" s="55" t="s">
        <v>16</v>
      </c>
      <c r="I294" s="23">
        <v>30526</v>
      </c>
      <c r="J294" s="23" t="s">
        <v>17</v>
      </c>
      <c r="K294" s="24" t="s">
        <v>404</v>
      </c>
      <c r="L294" s="30">
        <v>12000.1259424</v>
      </c>
      <c r="M294" s="30">
        <v>3015.09</v>
      </c>
      <c r="N294" s="26">
        <f t="shared" si="17"/>
        <v>3</v>
      </c>
      <c r="O294" s="53">
        <f t="shared" si="16"/>
        <v>9045.27</v>
      </c>
    </row>
    <row r="295" spans="2:15" ht="22.5" x14ac:dyDescent="0.25">
      <c r="B295" s="22">
        <v>287</v>
      </c>
      <c r="C295" s="23" t="s">
        <v>13</v>
      </c>
      <c r="D295" s="23" t="s">
        <v>14</v>
      </c>
      <c r="E295" s="24" t="s">
        <v>405</v>
      </c>
      <c r="F295" s="23">
        <v>156</v>
      </c>
      <c r="G295" s="24" t="s">
        <v>215</v>
      </c>
      <c r="H295" s="55" t="s">
        <v>16</v>
      </c>
      <c r="I295" s="23">
        <v>30528</v>
      </c>
      <c r="J295" s="23" t="s">
        <v>17</v>
      </c>
      <c r="K295" s="24" t="s">
        <v>406</v>
      </c>
      <c r="L295" s="30">
        <v>6200</v>
      </c>
      <c r="M295" s="30">
        <v>1563.59</v>
      </c>
      <c r="N295" s="26">
        <f t="shared" si="17"/>
        <v>3</v>
      </c>
      <c r="O295" s="53">
        <f t="shared" si="16"/>
        <v>4690.7699999999995</v>
      </c>
    </row>
    <row r="296" spans="2:15" ht="22.5" x14ac:dyDescent="0.25">
      <c r="B296" s="22">
        <v>288</v>
      </c>
      <c r="C296" s="23" t="s">
        <v>13</v>
      </c>
      <c r="D296" s="23" t="s">
        <v>14</v>
      </c>
      <c r="E296" s="24" t="s">
        <v>407</v>
      </c>
      <c r="F296" s="23">
        <v>156</v>
      </c>
      <c r="G296" s="24" t="s">
        <v>212</v>
      </c>
      <c r="H296" s="55" t="s">
        <v>16</v>
      </c>
      <c r="I296" s="23">
        <v>30529</v>
      </c>
      <c r="J296" s="23" t="s">
        <v>17</v>
      </c>
      <c r="K296" s="24" t="s">
        <v>408</v>
      </c>
      <c r="L296" s="30">
        <v>4999.9960742000003</v>
      </c>
      <c r="M296" s="30">
        <v>1270.49</v>
      </c>
      <c r="N296" s="26">
        <f t="shared" si="17"/>
        <v>3</v>
      </c>
      <c r="O296" s="53">
        <f t="shared" si="16"/>
        <v>3811.4700000000003</v>
      </c>
    </row>
    <row r="297" spans="2:15" ht="22.5" x14ac:dyDescent="0.25">
      <c r="B297" s="22">
        <v>289</v>
      </c>
      <c r="C297" s="23" t="s">
        <v>13</v>
      </c>
      <c r="D297" s="23" t="s">
        <v>14</v>
      </c>
      <c r="E297" s="24" t="s">
        <v>25</v>
      </c>
      <c r="F297" s="23">
        <v>156</v>
      </c>
      <c r="G297" s="24" t="s">
        <v>210</v>
      </c>
      <c r="H297" s="55" t="s">
        <v>16</v>
      </c>
      <c r="I297" s="23">
        <v>30530</v>
      </c>
      <c r="J297" s="23" t="s">
        <v>17</v>
      </c>
      <c r="K297" s="24" t="s">
        <v>26</v>
      </c>
      <c r="L297" s="30">
        <v>5000.0004614600002</v>
      </c>
      <c r="M297" s="30">
        <v>1277.93</v>
      </c>
      <c r="N297" s="26">
        <f t="shared" si="17"/>
        <v>3</v>
      </c>
      <c r="O297" s="53">
        <f t="shared" si="16"/>
        <v>3833.79</v>
      </c>
    </row>
    <row r="298" spans="2:15" ht="22.5" x14ac:dyDescent="0.25">
      <c r="B298" s="22">
        <v>290</v>
      </c>
      <c r="C298" s="23" t="s">
        <v>13</v>
      </c>
      <c r="D298" s="23" t="s">
        <v>14</v>
      </c>
      <c r="E298" s="24" t="s">
        <v>409</v>
      </c>
      <c r="F298" s="23">
        <v>156</v>
      </c>
      <c r="G298" s="24" t="s">
        <v>208</v>
      </c>
      <c r="H298" s="55" t="s">
        <v>16</v>
      </c>
      <c r="I298" s="36">
        <v>1750</v>
      </c>
      <c r="J298" s="42" t="s">
        <v>731</v>
      </c>
      <c r="K298" s="23" t="s">
        <v>681</v>
      </c>
      <c r="L298" s="30">
        <v>31690.8272191</v>
      </c>
      <c r="M298" s="30">
        <v>5305.19</v>
      </c>
      <c r="N298" s="26">
        <f t="shared" si="17"/>
        <v>3</v>
      </c>
      <c r="O298" s="53">
        <f t="shared" si="16"/>
        <v>15915.57</v>
      </c>
    </row>
    <row r="299" spans="2:15" ht="24.75" customHeight="1" x14ac:dyDescent="0.25">
      <c r="B299" s="22">
        <v>291</v>
      </c>
      <c r="C299" s="23" t="s">
        <v>13</v>
      </c>
      <c r="D299" s="23" t="s">
        <v>14</v>
      </c>
      <c r="E299" s="24" t="s">
        <v>410</v>
      </c>
      <c r="F299" s="23">
        <v>156</v>
      </c>
      <c r="G299" s="24" t="s">
        <v>205</v>
      </c>
      <c r="H299" s="55" t="s">
        <v>16</v>
      </c>
      <c r="I299" s="23">
        <v>33500</v>
      </c>
      <c r="J299" s="23">
        <v>33500</v>
      </c>
      <c r="K299" s="23" t="s">
        <v>700</v>
      </c>
      <c r="L299" s="30">
        <v>10000</v>
      </c>
      <c r="M299" s="30">
        <v>1687.47</v>
      </c>
      <c r="N299" s="26">
        <f t="shared" si="17"/>
        <v>3</v>
      </c>
      <c r="O299" s="53">
        <f t="shared" si="16"/>
        <v>5062.41</v>
      </c>
    </row>
    <row r="300" spans="2:15" ht="22.5" x14ac:dyDescent="0.25">
      <c r="B300" s="22">
        <v>292</v>
      </c>
      <c r="C300" s="23" t="s">
        <v>13</v>
      </c>
      <c r="D300" s="23" t="s">
        <v>14</v>
      </c>
      <c r="E300" s="24" t="s">
        <v>413</v>
      </c>
      <c r="F300" s="23">
        <v>156</v>
      </c>
      <c r="G300" s="24" t="s">
        <v>202</v>
      </c>
      <c r="H300" s="55" t="s">
        <v>16</v>
      </c>
      <c r="I300" s="23">
        <v>30533</v>
      </c>
      <c r="J300" s="23" t="s">
        <v>17</v>
      </c>
      <c r="K300" s="28" t="s">
        <v>696</v>
      </c>
      <c r="L300" s="30">
        <v>4200.0435339899996</v>
      </c>
      <c r="M300" s="30">
        <v>738.64</v>
      </c>
      <c r="N300" s="26">
        <f t="shared" si="17"/>
        <v>3</v>
      </c>
      <c r="O300" s="53">
        <f t="shared" si="16"/>
        <v>2215.92</v>
      </c>
    </row>
    <row r="301" spans="2:15" ht="45" x14ac:dyDescent="0.25">
      <c r="B301" s="22">
        <v>293</v>
      </c>
      <c r="C301" s="23" t="s">
        <v>13</v>
      </c>
      <c r="D301" s="23" t="s">
        <v>14</v>
      </c>
      <c r="E301" s="24" t="s">
        <v>414</v>
      </c>
      <c r="F301" s="23">
        <v>156</v>
      </c>
      <c r="G301" s="24" t="s">
        <v>415</v>
      </c>
      <c r="H301" s="55" t="s">
        <v>16</v>
      </c>
      <c r="I301" s="36">
        <v>33547</v>
      </c>
      <c r="J301" s="38">
        <v>33547</v>
      </c>
      <c r="K301" s="23" t="s">
        <v>682</v>
      </c>
      <c r="L301" s="30">
        <v>2400.15738126</v>
      </c>
      <c r="M301" s="30">
        <v>425.57</v>
      </c>
      <c r="N301" s="26">
        <f t="shared" si="17"/>
        <v>3</v>
      </c>
      <c r="O301" s="53">
        <f t="shared" si="16"/>
        <v>1276.71</v>
      </c>
    </row>
    <row r="302" spans="2:15" ht="22.5" x14ac:dyDescent="0.25">
      <c r="B302" s="22">
        <v>294</v>
      </c>
      <c r="C302" s="23" t="s">
        <v>13</v>
      </c>
      <c r="D302" s="23" t="s">
        <v>14</v>
      </c>
      <c r="E302" s="24" t="s">
        <v>416</v>
      </c>
      <c r="F302" s="23">
        <v>156</v>
      </c>
      <c r="G302" s="24" t="s">
        <v>415</v>
      </c>
      <c r="H302" s="55" t="s">
        <v>16</v>
      </c>
      <c r="I302" s="36">
        <v>1407</v>
      </c>
      <c r="J302" s="42" t="s">
        <v>417</v>
      </c>
      <c r="K302" s="23" t="s">
        <v>17</v>
      </c>
      <c r="L302" s="30">
        <v>14000.2301749</v>
      </c>
      <c r="M302" s="30">
        <v>2546</v>
      </c>
      <c r="N302" s="26">
        <f t="shared" si="17"/>
        <v>3</v>
      </c>
      <c r="O302" s="53">
        <f t="shared" si="16"/>
        <v>7638</v>
      </c>
    </row>
    <row r="303" spans="2:15" ht="33.75" x14ac:dyDescent="0.25">
      <c r="B303" s="22">
        <v>295</v>
      </c>
      <c r="C303" s="23" t="s">
        <v>13</v>
      </c>
      <c r="D303" s="23" t="s">
        <v>14</v>
      </c>
      <c r="E303" s="24" t="s">
        <v>418</v>
      </c>
      <c r="F303" s="23">
        <v>156</v>
      </c>
      <c r="G303" s="24" t="s">
        <v>197</v>
      </c>
      <c r="H303" s="55" t="s">
        <v>16</v>
      </c>
      <c r="I303" s="36">
        <v>2287</v>
      </c>
      <c r="J303" s="38" t="s">
        <v>419</v>
      </c>
      <c r="K303" s="23" t="s">
        <v>420</v>
      </c>
      <c r="L303" s="30">
        <v>10000.053233799999</v>
      </c>
      <c r="M303" s="30">
        <v>1849.28</v>
      </c>
      <c r="N303" s="26">
        <f t="shared" si="17"/>
        <v>3</v>
      </c>
      <c r="O303" s="53">
        <f t="shared" si="16"/>
        <v>5547.84</v>
      </c>
    </row>
    <row r="304" spans="2:15" ht="22.5" x14ac:dyDescent="0.25">
      <c r="B304" s="22">
        <v>296</v>
      </c>
      <c r="C304" s="23" t="s">
        <v>13</v>
      </c>
      <c r="D304" s="23" t="s">
        <v>14</v>
      </c>
      <c r="E304" s="28" t="s">
        <v>421</v>
      </c>
      <c r="F304" s="23">
        <v>156</v>
      </c>
      <c r="G304" s="28" t="s">
        <v>194</v>
      </c>
      <c r="H304" s="55" t="s">
        <v>16</v>
      </c>
      <c r="I304" s="23">
        <v>30534</v>
      </c>
      <c r="J304" s="23" t="s">
        <v>17</v>
      </c>
      <c r="K304" s="28" t="s">
        <v>422</v>
      </c>
      <c r="L304" s="30">
        <v>11500.134234700001</v>
      </c>
      <c r="M304" s="30">
        <v>2185.14</v>
      </c>
      <c r="N304" s="26">
        <f t="shared" si="17"/>
        <v>3</v>
      </c>
      <c r="O304" s="53">
        <f t="shared" si="16"/>
        <v>6555.42</v>
      </c>
    </row>
    <row r="305" spans="2:15" ht="22.5" x14ac:dyDescent="0.25">
      <c r="B305" s="22">
        <v>297</v>
      </c>
      <c r="C305" s="23" t="s">
        <v>13</v>
      </c>
      <c r="D305" s="23" t="s">
        <v>14</v>
      </c>
      <c r="E305" s="24" t="s">
        <v>423</v>
      </c>
      <c r="F305" s="23">
        <v>156</v>
      </c>
      <c r="G305" s="24" t="s">
        <v>192</v>
      </c>
      <c r="H305" s="55" t="s">
        <v>16</v>
      </c>
      <c r="I305" s="23">
        <v>30535</v>
      </c>
      <c r="J305" s="23" t="s">
        <v>17</v>
      </c>
      <c r="K305" s="24" t="s">
        <v>424</v>
      </c>
      <c r="L305" s="30">
        <v>1099.6159158800001</v>
      </c>
      <c r="M305" s="30">
        <v>209.3</v>
      </c>
      <c r="N305" s="26">
        <f t="shared" si="17"/>
        <v>3</v>
      </c>
      <c r="O305" s="53">
        <f t="shared" si="16"/>
        <v>627.90000000000009</v>
      </c>
    </row>
    <row r="306" spans="2:15" ht="22.5" x14ac:dyDescent="0.25">
      <c r="B306" s="22">
        <v>298</v>
      </c>
      <c r="C306" s="23" t="s">
        <v>13</v>
      </c>
      <c r="D306" s="23" t="s">
        <v>14</v>
      </c>
      <c r="E306" s="28" t="s">
        <v>101</v>
      </c>
      <c r="F306" s="23">
        <v>156</v>
      </c>
      <c r="G306" s="28" t="s">
        <v>425</v>
      </c>
      <c r="H306" s="55" t="s">
        <v>16</v>
      </c>
      <c r="I306" s="23">
        <v>30536</v>
      </c>
      <c r="J306" s="23" t="s">
        <v>17</v>
      </c>
      <c r="K306" s="28" t="s">
        <v>102</v>
      </c>
      <c r="L306" s="30">
        <v>7199.7276242799999</v>
      </c>
      <c r="M306" s="30">
        <v>1395.39</v>
      </c>
      <c r="N306" s="26">
        <f t="shared" si="17"/>
        <v>3</v>
      </c>
      <c r="O306" s="53">
        <f t="shared" si="16"/>
        <v>4186.17</v>
      </c>
    </row>
    <row r="307" spans="2:15" ht="22.5" x14ac:dyDescent="0.25">
      <c r="B307" s="22">
        <v>299</v>
      </c>
      <c r="C307" s="23" t="s">
        <v>13</v>
      </c>
      <c r="D307" s="23" t="s">
        <v>14</v>
      </c>
      <c r="E307" s="24" t="s">
        <v>52</v>
      </c>
      <c r="F307" s="23">
        <v>156</v>
      </c>
      <c r="G307" s="24" t="s">
        <v>186</v>
      </c>
      <c r="H307" s="55" t="s">
        <v>16</v>
      </c>
      <c r="I307" s="23">
        <v>30537</v>
      </c>
      <c r="J307" s="23" t="s">
        <v>17</v>
      </c>
      <c r="K307" s="24" t="s">
        <v>53</v>
      </c>
      <c r="L307" s="30">
        <v>2499.99024474</v>
      </c>
      <c r="M307" s="30">
        <v>494.99</v>
      </c>
      <c r="N307" s="26">
        <f t="shared" si="17"/>
        <v>3</v>
      </c>
      <c r="O307" s="53">
        <f t="shared" si="16"/>
        <v>1484.97</v>
      </c>
    </row>
    <row r="308" spans="2:15" ht="22.5" x14ac:dyDescent="0.25">
      <c r="B308" s="22">
        <v>300</v>
      </c>
      <c r="C308" s="23" t="s">
        <v>13</v>
      </c>
      <c r="D308" s="23" t="s">
        <v>14</v>
      </c>
      <c r="E308" s="24" t="s">
        <v>426</v>
      </c>
      <c r="F308" s="23">
        <v>156</v>
      </c>
      <c r="G308" s="24" t="s">
        <v>185</v>
      </c>
      <c r="H308" s="55" t="s">
        <v>16</v>
      </c>
      <c r="I308" s="23">
        <v>30539</v>
      </c>
      <c r="J308" s="23" t="s">
        <v>17</v>
      </c>
      <c r="K308" s="24" t="s">
        <v>427</v>
      </c>
      <c r="L308" s="30">
        <v>5000.0865877300002</v>
      </c>
      <c r="M308" s="30">
        <v>1009.68</v>
      </c>
      <c r="N308" s="26">
        <f t="shared" si="17"/>
        <v>3</v>
      </c>
      <c r="O308" s="53">
        <f t="shared" si="16"/>
        <v>3029.04</v>
      </c>
    </row>
    <row r="309" spans="2:15" ht="22.5" x14ac:dyDescent="0.25">
      <c r="B309" s="22">
        <v>301</v>
      </c>
      <c r="C309" s="23" t="s">
        <v>13</v>
      </c>
      <c r="D309" s="23" t="s">
        <v>14</v>
      </c>
      <c r="E309" s="23" t="s">
        <v>428</v>
      </c>
      <c r="F309" s="23">
        <v>156</v>
      </c>
      <c r="G309" s="37" t="s">
        <v>183</v>
      </c>
      <c r="H309" s="55" t="s">
        <v>16</v>
      </c>
      <c r="I309" s="23">
        <v>30540</v>
      </c>
      <c r="J309" s="23" t="s">
        <v>17</v>
      </c>
      <c r="K309" s="23" t="s">
        <v>429</v>
      </c>
      <c r="L309" s="30">
        <v>10000.075051</v>
      </c>
      <c r="M309" s="30">
        <v>2105.19</v>
      </c>
      <c r="N309" s="26">
        <f t="shared" si="17"/>
        <v>3</v>
      </c>
      <c r="O309" s="53">
        <f t="shared" si="16"/>
        <v>6315.57</v>
      </c>
    </row>
    <row r="310" spans="2:15" ht="22.5" x14ac:dyDescent="0.25">
      <c r="B310" s="22">
        <v>302</v>
      </c>
      <c r="C310" s="23" t="s">
        <v>13</v>
      </c>
      <c r="D310" s="23" t="s">
        <v>14</v>
      </c>
      <c r="E310" s="24" t="s">
        <v>430</v>
      </c>
      <c r="F310" s="23">
        <v>156</v>
      </c>
      <c r="G310" s="24" t="s">
        <v>180</v>
      </c>
      <c r="H310" s="55" t="s">
        <v>16</v>
      </c>
      <c r="I310" s="23">
        <v>30541</v>
      </c>
      <c r="J310" s="23" t="s">
        <v>17</v>
      </c>
      <c r="K310" s="24" t="s">
        <v>431</v>
      </c>
      <c r="L310" s="30">
        <v>5000.1278595900003</v>
      </c>
      <c r="M310" s="30">
        <v>1104.6300000000001</v>
      </c>
      <c r="N310" s="26">
        <f t="shared" si="17"/>
        <v>3</v>
      </c>
      <c r="O310" s="53">
        <f t="shared" si="16"/>
        <v>3313.8900000000003</v>
      </c>
    </row>
    <row r="311" spans="2:15" ht="22.5" x14ac:dyDescent="0.25">
      <c r="B311" s="22">
        <v>303</v>
      </c>
      <c r="C311" s="23" t="s">
        <v>13</v>
      </c>
      <c r="D311" s="23" t="s">
        <v>14</v>
      </c>
      <c r="E311" s="32" t="s">
        <v>432</v>
      </c>
      <c r="F311" s="23">
        <v>156</v>
      </c>
      <c r="G311" s="37" t="s">
        <v>177</v>
      </c>
      <c r="H311" s="55" t="s">
        <v>16</v>
      </c>
      <c r="I311" s="23">
        <v>30542</v>
      </c>
      <c r="J311" s="23" t="s">
        <v>17</v>
      </c>
      <c r="K311" s="33" t="s">
        <v>433</v>
      </c>
      <c r="L311" s="30">
        <v>9999.7379058299994</v>
      </c>
      <c r="M311" s="30">
        <v>2325.79</v>
      </c>
      <c r="N311" s="26">
        <f t="shared" si="17"/>
        <v>3</v>
      </c>
      <c r="O311" s="53">
        <f t="shared" si="16"/>
        <v>6977.37</v>
      </c>
    </row>
    <row r="312" spans="2:15" ht="22.5" x14ac:dyDescent="0.25">
      <c r="B312" s="22">
        <v>304</v>
      </c>
      <c r="C312" s="23" t="s">
        <v>13</v>
      </c>
      <c r="D312" s="23" t="s">
        <v>14</v>
      </c>
      <c r="E312" s="24" t="s">
        <v>434</v>
      </c>
      <c r="F312" s="23">
        <v>156</v>
      </c>
      <c r="G312" s="24" t="s">
        <v>167</v>
      </c>
      <c r="H312" s="55" t="s">
        <v>16</v>
      </c>
      <c r="I312" s="23">
        <v>30543</v>
      </c>
      <c r="J312" s="23" t="s">
        <v>17</v>
      </c>
      <c r="K312" s="24" t="s">
        <v>435</v>
      </c>
      <c r="L312" s="30">
        <v>9200.1233863199996</v>
      </c>
      <c r="M312" s="30">
        <v>2370.08</v>
      </c>
      <c r="N312" s="26">
        <f t="shared" si="17"/>
        <v>3</v>
      </c>
      <c r="O312" s="53">
        <f t="shared" si="16"/>
        <v>7110.24</v>
      </c>
    </row>
    <row r="313" spans="2:15" ht="22.5" x14ac:dyDescent="0.25">
      <c r="B313" s="22">
        <v>305</v>
      </c>
      <c r="C313" s="23" t="s">
        <v>13</v>
      </c>
      <c r="D313" s="23" t="s">
        <v>14</v>
      </c>
      <c r="E313" s="28" t="s">
        <v>436</v>
      </c>
      <c r="F313" s="23">
        <v>156</v>
      </c>
      <c r="G313" s="28" t="s">
        <v>164</v>
      </c>
      <c r="H313" s="55" t="s">
        <v>16</v>
      </c>
      <c r="I313" s="23">
        <v>30544</v>
      </c>
      <c r="J313" s="23" t="s">
        <v>17</v>
      </c>
      <c r="K313" s="28" t="s">
        <v>437</v>
      </c>
      <c r="L313" s="30">
        <v>4999.9264616099999</v>
      </c>
      <c r="M313" s="30">
        <v>1379.27</v>
      </c>
      <c r="N313" s="26">
        <f t="shared" si="17"/>
        <v>3</v>
      </c>
      <c r="O313" s="53">
        <f t="shared" si="16"/>
        <v>4137.8099999999995</v>
      </c>
    </row>
    <row r="314" spans="2:15" ht="22.5" x14ac:dyDescent="0.25">
      <c r="B314" s="22">
        <v>306</v>
      </c>
      <c r="C314" s="23" t="s">
        <v>13</v>
      </c>
      <c r="D314" s="23" t="s">
        <v>14</v>
      </c>
      <c r="E314" s="23" t="s">
        <v>438</v>
      </c>
      <c r="F314" s="23">
        <v>156</v>
      </c>
      <c r="G314" s="37" t="s">
        <v>161</v>
      </c>
      <c r="H314" s="55" t="s">
        <v>16</v>
      </c>
      <c r="I314" s="23">
        <v>30545</v>
      </c>
      <c r="J314" s="23" t="s">
        <v>17</v>
      </c>
      <c r="K314" s="23" t="s">
        <v>439</v>
      </c>
      <c r="L314" s="30">
        <v>7400.0498381699999</v>
      </c>
      <c r="M314" s="30">
        <v>2135.09</v>
      </c>
      <c r="N314" s="26">
        <f t="shared" si="17"/>
        <v>3</v>
      </c>
      <c r="O314" s="53">
        <f t="shared" si="16"/>
        <v>6405.27</v>
      </c>
    </row>
    <row r="315" spans="2:15" ht="22.5" x14ac:dyDescent="0.25">
      <c r="B315" s="22">
        <v>307</v>
      </c>
      <c r="C315" s="23" t="s">
        <v>13</v>
      </c>
      <c r="D315" s="23" t="s">
        <v>14</v>
      </c>
      <c r="E315" s="24" t="s">
        <v>58</v>
      </c>
      <c r="F315" s="23">
        <v>156</v>
      </c>
      <c r="G315" s="24" t="s">
        <v>158</v>
      </c>
      <c r="H315" s="55" t="s">
        <v>16</v>
      </c>
      <c r="I315" s="23" t="s">
        <v>17</v>
      </c>
      <c r="J315" s="23" t="s">
        <v>17</v>
      </c>
      <c r="K315" s="24" t="s">
        <v>59</v>
      </c>
      <c r="L315" s="30">
        <v>5300.1152423100002</v>
      </c>
      <c r="M315" s="30">
        <v>1546.89</v>
      </c>
      <c r="N315" s="26">
        <f t="shared" si="17"/>
        <v>3</v>
      </c>
      <c r="O315" s="53">
        <f t="shared" si="16"/>
        <v>4640.67</v>
      </c>
    </row>
    <row r="316" spans="2:15" ht="22.5" x14ac:dyDescent="0.25">
      <c r="B316" s="22">
        <v>308</v>
      </c>
      <c r="C316" s="23" t="s">
        <v>13</v>
      </c>
      <c r="D316" s="23" t="s">
        <v>14</v>
      </c>
      <c r="E316" s="23" t="s">
        <v>440</v>
      </c>
      <c r="F316" s="23">
        <v>156</v>
      </c>
      <c r="G316" s="37" t="s">
        <v>155</v>
      </c>
      <c r="H316" s="55" t="s">
        <v>16</v>
      </c>
      <c r="I316" s="23">
        <v>30546</v>
      </c>
      <c r="J316" s="23" t="s">
        <v>17</v>
      </c>
      <c r="K316" s="23" t="s">
        <v>441</v>
      </c>
      <c r="L316" s="30">
        <v>13799.893658499999</v>
      </c>
      <c r="M316" s="30">
        <v>3694.02</v>
      </c>
      <c r="N316" s="26">
        <f t="shared" si="17"/>
        <v>3</v>
      </c>
      <c r="O316" s="53">
        <f t="shared" si="16"/>
        <v>11082.06</v>
      </c>
    </row>
    <row r="317" spans="2:15" ht="22.5" x14ac:dyDescent="0.25">
      <c r="B317" s="22">
        <v>309</v>
      </c>
      <c r="C317" s="23" t="s">
        <v>13</v>
      </c>
      <c r="D317" s="23" t="s">
        <v>14</v>
      </c>
      <c r="E317" s="24" t="s">
        <v>442</v>
      </c>
      <c r="F317" s="23">
        <v>156</v>
      </c>
      <c r="G317" s="24" t="s">
        <v>443</v>
      </c>
      <c r="H317" s="55" t="s">
        <v>16</v>
      </c>
      <c r="I317" s="23">
        <v>30547</v>
      </c>
      <c r="J317" s="23" t="s">
        <v>17</v>
      </c>
      <c r="K317" s="28" t="s">
        <v>444</v>
      </c>
      <c r="L317" s="30">
        <v>6700.0109751099999</v>
      </c>
      <c r="M317" s="30">
        <v>1733.14</v>
      </c>
      <c r="N317" s="26">
        <f t="shared" si="17"/>
        <v>3</v>
      </c>
      <c r="O317" s="53">
        <f t="shared" si="16"/>
        <v>5199.42</v>
      </c>
    </row>
    <row r="318" spans="2:15" ht="22.5" x14ac:dyDescent="0.25">
      <c r="B318" s="22">
        <v>310</v>
      </c>
      <c r="C318" s="23" t="s">
        <v>13</v>
      </c>
      <c r="D318" s="23" t="s">
        <v>14</v>
      </c>
      <c r="E318" s="28" t="s">
        <v>445</v>
      </c>
      <c r="F318" s="23">
        <v>156</v>
      </c>
      <c r="G318" s="28" t="s">
        <v>149</v>
      </c>
      <c r="H318" s="55" t="s">
        <v>16</v>
      </c>
      <c r="I318" s="23">
        <v>30549</v>
      </c>
      <c r="J318" s="23" t="s">
        <v>17</v>
      </c>
      <c r="K318" s="28" t="s">
        <v>446</v>
      </c>
      <c r="L318" s="30">
        <v>6200.00750195</v>
      </c>
      <c r="M318" s="30">
        <v>1599.98</v>
      </c>
      <c r="N318" s="26">
        <f t="shared" si="17"/>
        <v>3</v>
      </c>
      <c r="O318" s="53">
        <f t="shared" si="16"/>
        <v>4799.9400000000005</v>
      </c>
    </row>
    <row r="319" spans="2:15" ht="22.5" x14ac:dyDescent="0.25">
      <c r="B319" s="22">
        <v>311</v>
      </c>
      <c r="C319" s="23" t="s">
        <v>13</v>
      </c>
      <c r="D319" s="23" t="s">
        <v>14</v>
      </c>
      <c r="E319" s="24" t="s">
        <v>445</v>
      </c>
      <c r="F319" s="23">
        <v>156</v>
      </c>
      <c r="G319" s="24" t="s">
        <v>447</v>
      </c>
      <c r="H319" s="55" t="s">
        <v>16</v>
      </c>
      <c r="I319" s="23">
        <v>30550</v>
      </c>
      <c r="J319" s="23" t="s">
        <v>17</v>
      </c>
      <c r="K319" s="24" t="s">
        <v>448</v>
      </c>
      <c r="L319" s="30">
        <v>10500.0358485</v>
      </c>
      <c r="M319" s="30">
        <v>2628.15</v>
      </c>
      <c r="N319" s="26">
        <f t="shared" si="17"/>
        <v>3</v>
      </c>
      <c r="O319" s="53">
        <f t="shared" si="16"/>
        <v>7884.4500000000007</v>
      </c>
    </row>
    <row r="320" spans="2:15" ht="22.5" x14ac:dyDescent="0.25">
      <c r="B320" s="22">
        <v>312</v>
      </c>
      <c r="C320" s="23" t="s">
        <v>13</v>
      </c>
      <c r="D320" s="23" t="s">
        <v>14</v>
      </c>
      <c r="E320" s="24" t="s">
        <v>125</v>
      </c>
      <c r="F320" s="23" t="s">
        <v>126</v>
      </c>
      <c r="G320" s="23">
        <v>1</v>
      </c>
      <c r="H320" s="55" t="s">
        <v>16</v>
      </c>
      <c r="I320" s="23">
        <v>30466</v>
      </c>
      <c r="J320" s="23" t="s">
        <v>17</v>
      </c>
      <c r="K320" s="24" t="s">
        <v>127</v>
      </c>
      <c r="L320" s="25">
        <v>20000</v>
      </c>
      <c r="M320" s="30">
        <v>5173.45</v>
      </c>
      <c r="N320" s="26">
        <f t="shared" si="17"/>
        <v>3</v>
      </c>
      <c r="O320" s="53">
        <f t="shared" si="16"/>
        <v>15520.349999999999</v>
      </c>
    </row>
    <row r="321" spans="2:21" ht="22.5" x14ac:dyDescent="0.25">
      <c r="B321" s="22">
        <v>313</v>
      </c>
      <c r="C321" s="23" t="s">
        <v>13</v>
      </c>
      <c r="D321" s="23" t="s">
        <v>14</v>
      </c>
      <c r="E321" s="39" t="s">
        <v>128</v>
      </c>
      <c r="F321" s="23" t="s">
        <v>126</v>
      </c>
      <c r="G321" s="23">
        <v>2</v>
      </c>
      <c r="H321" s="55" t="s">
        <v>16</v>
      </c>
      <c r="I321" s="23">
        <v>30471</v>
      </c>
      <c r="J321" s="23">
        <v>30471</v>
      </c>
      <c r="K321" s="23" t="s">
        <v>683</v>
      </c>
      <c r="L321" s="30">
        <v>10000</v>
      </c>
      <c r="M321" s="30">
        <v>2597.12</v>
      </c>
      <c r="N321" s="26">
        <f t="shared" si="17"/>
        <v>3</v>
      </c>
      <c r="O321" s="53">
        <f t="shared" si="16"/>
        <v>7791.36</v>
      </c>
    </row>
    <row r="322" spans="2:21" ht="22.5" x14ac:dyDescent="0.25">
      <c r="B322" s="22">
        <v>314</v>
      </c>
      <c r="C322" s="23" t="s">
        <v>13</v>
      </c>
      <c r="D322" s="23" t="s">
        <v>14</v>
      </c>
      <c r="E322" s="24" t="s">
        <v>129</v>
      </c>
      <c r="F322" s="23" t="s">
        <v>126</v>
      </c>
      <c r="G322" s="23">
        <v>3</v>
      </c>
      <c r="H322" s="55" t="s">
        <v>16</v>
      </c>
      <c r="I322" s="23">
        <v>30472</v>
      </c>
      <c r="J322" s="23" t="s">
        <v>17</v>
      </c>
      <c r="K322" s="24" t="s">
        <v>130</v>
      </c>
      <c r="L322" s="25">
        <v>20000</v>
      </c>
      <c r="M322" s="30">
        <v>5426.94</v>
      </c>
      <c r="N322" s="26">
        <f t="shared" si="17"/>
        <v>3</v>
      </c>
      <c r="O322" s="53">
        <f t="shared" si="16"/>
        <v>16280.82</v>
      </c>
    </row>
    <row r="323" spans="2:21" ht="22.5" x14ac:dyDescent="0.25">
      <c r="B323" s="22">
        <v>315</v>
      </c>
      <c r="C323" s="23" t="s">
        <v>13</v>
      </c>
      <c r="D323" s="23" t="s">
        <v>14</v>
      </c>
      <c r="E323" s="24" t="s">
        <v>694</v>
      </c>
      <c r="F323" s="23" t="s">
        <v>126</v>
      </c>
      <c r="G323" s="23" t="s">
        <v>131</v>
      </c>
      <c r="H323" s="55" t="s">
        <v>16</v>
      </c>
      <c r="I323" s="36" t="s">
        <v>132</v>
      </c>
      <c r="J323" s="42" t="s">
        <v>133</v>
      </c>
      <c r="K323" s="23" t="s">
        <v>684</v>
      </c>
      <c r="L323" s="25">
        <v>15000</v>
      </c>
      <c r="M323" s="30">
        <v>4212.01</v>
      </c>
      <c r="N323" s="26">
        <f t="shared" si="17"/>
        <v>3</v>
      </c>
      <c r="O323" s="53">
        <f t="shared" si="16"/>
        <v>12636.03</v>
      </c>
    </row>
    <row r="324" spans="2:21" ht="22.5" x14ac:dyDescent="0.25">
      <c r="B324" s="22">
        <v>316</v>
      </c>
      <c r="C324" s="23" t="s">
        <v>13</v>
      </c>
      <c r="D324" s="23" t="s">
        <v>14</v>
      </c>
      <c r="E324" s="32" t="s">
        <v>134</v>
      </c>
      <c r="F324" s="23" t="s">
        <v>126</v>
      </c>
      <c r="G324" s="23" t="s">
        <v>135</v>
      </c>
      <c r="H324" s="55" t="s">
        <v>16</v>
      </c>
      <c r="I324" s="23" t="s">
        <v>136</v>
      </c>
      <c r="J324" s="23">
        <v>33542</v>
      </c>
      <c r="K324" s="23" t="s">
        <v>685</v>
      </c>
      <c r="L324" s="34">
        <v>15000</v>
      </c>
      <c r="M324" s="30">
        <v>4146.8</v>
      </c>
      <c r="N324" s="26">
        <f t="shared" si="17"/>
        <v>3</v>
      </c>
      <c r="O324" s="53">
        <f t="shared" si="16"/>
        <v>12440.400000000001</v>
      </c>
    </row>
    <row r="325" spans="2:21" ht="33.75" x14ac:dyDescent="0.25">
      <c r="B325" s="22">
        <v>317</v>
      </c>
      <c r="C325" s="23" t="s">
        <v>13</v>
      </c>
      <c r="D325" s="23" t="s">
        <v>14</v>
      </c>
      <c r="E325" s="23" t="s">
        <v>137</v>
      </c>
      <c r="F325" s="23" t="s">
        <v>126</v>
      </c>
      <c r="G325" s="23">
        <v>5</v>
      </c>
      <c r="H325" s="55" t="s">
        <v>16</v>
      </c>
      <c r="I325" s="23">
        <v>30475</v>
      </c>
      <c r="J325" s="23" t="s">
        <v>17</v>
      </c>
      <c r="K325" s="23" t="s">
        <v>138</v>
      </c>
      <c r="L325" s="30">
        <v>52726.621915600001</v>
      </c>
      <c r="M325" s="30">
        <v>32306.43</v>
      </c>
      <c r="N325" s="26">
        <f t="shared" si="17"/>
        <v>3</v>
      </c>
      <c r="O325" s="53">
        <f t="shared" si="16"/>
        <v>96919.290000000008</v>
      </c>
    </row>
    <row r="326" spans="2:21" ht="22.5" x14ac:dyDescent="0.25">
      <c r="B326" s="22">
        <v>318</v>
      </c>
      <c r="C326" s="23" t="s">
        <v>13</v>
      </c>
      <c r="D326" s="23" t="s">
        <v>14</v>
      </c>
      <c r="E326" s="24" t="s">
        <v>139</v>
      </c>
      <c r="F326" s="23" t="s">
        <v>126</v>
      </c>
      <c r="G326" s="23">
        <v>4</v>
      </c>
      <c r="H326" s="55" t="s">
        <v>16</v>
      </c>
      <c r="I326" s="23">
        <v>30476</v>
      </c>
      <c r="J326" s="23" t="s">
        <v>17</v>
      </c>
      <c r="K326" s="24" t="s">
        <v>140</v>
      </c>
      <c r="L326" s="30">
        <v>50526.450853200004</v>
      </c>
      <c r="M326" s="30">
        <v>33962.370000000003</v>
      </c>
      <c r="N326" s="26">
        <f t="shared" si="17"/>
        <v>3</v>
      </c>
      <c r="O326" s="53">
        <f t="shared" si="16"/>
        <v>101887.11000000002</v>
      </c>
    </row>
    <row r="327" spans="2:21" ht="22.5" x14ac:dyDescent="0.25">
      <c r="B327" s="22">
        <v>319</v>
      </c>
      <c r="C327" s="23" t="s">
        <v>13</v>
      </c>
      <c r="D327" s="23" t="s">
        <v>14</v>
      </c>
      <c r="E327" s="24" t="s">
        <v>703</v>
      </c>
      <c r="F327" s="23" t="s">
        <v>456</v>
      </c>
      <c r="G327" s="40"/>
      <c r="H327" s="62" t="s">
        <v>702</v>
      </c>
      <c r="I327" s="23" t="s">
        <v>17</v>
      </c>
      <c r="J327" s="23" t="s">
        <v>17</v>
      </c>
      <c r="K327" s="23" t="s">
        <v>17</v>
      </c>
      <c r="L327" s="30">
        <v>458.86</v>
      </c>
      <c r="M327" s="30">
        <v>458.86</v>
      </c>
      <c r="N327" s="26">
        <f>$G$337</f>
        <v>1.5</v>
      </c>
      <c r="O327" s="65">
        <f t="shared" si="16"/>
        <v>688.29</v>
      </c>
    </row>
    <row r="328" spans="2:21" ht="22.5" customHeight="1" x14ac:dyDescent="0.25">
      <c r="B328" s="22">
        <v>320</v>
      </c>
      <c r="C328" s="26" t="s">
        <v>13</v>
      </c>
      <c r="D328" s="26" t="s">
        <v>14</v>
      </c>
      <c r="E328" s="26" t="s">
        <v>297</v>
      </c>
      <c r="F328" s="35">
        <v>156</v>
      </c>
      <c r="G328" s="26" t="s">
        <v>449</v>
      </c>
      <c r="H328" s="57" t="s">
        <v>247</v>
      </c>
      <c r="I328" s="35">
        <v>30556</v>
      </c>
      <c r="J328" s="26" t="s">
        <v>17</v>
      </c>
      <c r="K328" s="26" t="s">
        <v>299</v>
      </c>
      <c r="L328" s="30">
        <v>1799.99</v>
      </c>
      <c r="M328" s="30">
        <v>1799.99</v>
      </c>
      <c r="N328" s="26">
        <f>$I$337</f>
        <v>1.78</v>
      </c>
      <c r="O328" s="57">
        <f t="shared" si="16"/>
        <v>3203.9821999999999</v>
      </c>
    </row>
    <row r="329" spans="2:21" ht="22.5" x14ac:dyDescent="0.25">
      <c r="B329" s="22">
        <v>321</v>
      </c>
      <c r="C329" s="26" t="s">
        <v>13</v>
      </c>
      <c r="D329" s="26" t="s">
        <v>14</v>
      </c>
      <c r="E329" s="26" t="s">
        <v>294</v>
      </c>
      <c r="F329" s="35">
        <v>156</v>
      </c>
      <c r="G329" s="26" t="s">
        <v>450</v>
      </c>
      <c r="H329" s="57" t="s">
        <v>247</v>
      </c>
      <c r="I329" s="35">
        <v>30555</v>
      </c>
      <c r="J329" s="26" t="s">
        <v>17</v>
      </c>
      <c r="K329" s="26" t="s">
        <v>296</v>
      </c>
      <c r="L329" s="30">
        <v>1200.02</v>
      </c>
      <c r="M329" s="30">
        <v>1200.02</v>
      </c>
      <c r="N329" s="26">
        <f>$I$337</f>
        <v>1.78</v>
      </c>
      <c r="O329" s="57">
        <f t="shared" ref="O329:O334" si="18">M329*N329</f>
        <v>2136.0356000000002</v>
      </c>
    </row>
    <row r="330" spans="2:21" ht="22.5" x14ac:dyDescent="0.25">
      <c r="B330" s="22">
        <v>322</v>
      </c>
      <c r="C330" s="26" t="s">
        <v>13</v>
      </c>
      <c r="D330" s="26" t="s">
        <v>14</v>
      </c>
      <c r="E330" s="26" t="s">
        <v>300</v>
      </c>
      <c r="F330" s="35">
        <v>156</v>
      </c>
      <c r="G330" s="26" t="s">
        <v>451</v>
      </c>
      <c r="H330" s="57" t="s">
        <v>247</v>
      </c>
      <c r="I330" s="35">
        <v>30554</v>
      </c>
      <c r="J330" s="26" t="s">
        <v>17</v>
      </c>
      <c r="K330" s="26" t="s">
        <v>302</v>
      </c>
      <c r="L330" s="30">
        <v>2500.0300000000002</v>
      </c>
      <c r="M330" s="30">
        <v>2500.0300000000002</v>
      </c>
      <c r="N330" s="26">
        <f>$I$337</f>
        <v>1.78</v>
      </c>
      <c r="O330" s="57">
        <f t="shared" si="18"/>
        <v>4450.0534000000007</v>
      </c>
    </row>
    <row r="331" spans="2:21" ht="22.5" x14ac:dyDescent="0.25">
      <c r="B331" s="22">
        <v>323</v>
      </c>
      <c r="C331" s="26" t="s">
        <v>13</v>
      </c>
      <c r="D331" s="26" t="s">
        <v>14</v>
      </c>
      <c r="E331" s="26" t="s">
        <v>452</v>
      </c>
      <c r="F331" s="35">
        <v>156</v>
      </c>
      <c r="G331" s="26" t="s">
        <v>453</v>
      </c>
      <c r="H331" s="57" t="s">
        <v>247</v>
      </c>
      <c r="I331" s="35">
        <v>30553</v>
      </c>
      <c r="J331" s="26" t="s">
        <v>17</v>
      </c>
      <c r="K331" s="26" t="s">
        <v>454</v>
      </c>
      <c r="L331" s="30">
        <v>1199.95</v>
      </c>
      <c r="M331" s="30">
        <v>1199.95</v>
      </c>
      <c r="N331" s="26">
        <f>$I$337</f>
        <v>1.78</v>
      </c>
      <c r="O331" s="57">
        <f t="shared" si="18"/>
        <v>2135.9110000000001</v>
      </c>
    </row>
    <row r="332" spans="2:21" ht="33.75" x14ac:dyDescent="0.25">
      <c r="B332" s="22">
        <v>324</v>
      </c>
      <c r="C332" s="23" t="s">
        <v>13</v>
      </c>
      <c r="D332" s="23" t="s">
        <v>14</v>
      </c>
      <c r="E332" s="23" t="s">
        <v>455</v>
      </c>
      <c r="F332" s="23">
        <v>157</v>
      </c>
      <c r="G332" s="23" t="s">
        <v>83</v>
      </c>
      <c r="H332" s="55" t="s">
        <v>16</v>
      </c>
      <c r="I332" s="23">
        <v>30794</v>
      </c>
      <c r="J332" s="23" t="s">
        <v>17</v>
      </c>
      <c r="K332" s="23" t="s">
        <v>156</v>
      </c>
      <c r="L332" s="30">
        <v>1000</v>
      </c>
      <c r="M332" s="30">
        <v>878.43</v>
      </c>
      <c r="N332" s="26">
        <f>F$337</f>
        <v>3</v>
      </c>
      <c r="O332" s="53">
        <f t="shared" si="18"/>
        <v>2635.29</v>
      </c>
    </row>
    <row r="333" spans="2:21" ht="45" x14ac:dyDescent="0.25">
      <c r="B333" s="22">
        <v>325</v>
      </c>
      <c r="C333" s="23" t="s">
        <v>13</v>
      </c>
      <c r="D333" s="23" t="s">
        <v>14</v>
      </c>
      <c r="E333" s="24" t="s">
        <v>411</v>
      </c>
      <c r="F333" s="23">
        <v>156</v>
      </c>
      <c r="G333" s="24" t="s">
        <v>205</v>
      </c>
      <c r="H333" s="55" t="s">
        <v>16</v>
      </c>
      <c r="I333" s="23">
        <v>33501</v>
      </c>
      <c r="J333" s="23">
        <v>33501</v>
      </c>
      <c r="K333" s="23" t="s">
        <v>701</v>
      </c>
      <c r="L333" s="30">
        <v>3100</v>
      </c>
      <c r="M333" s="30">
        <v>527.91999999999996</v>
      </c>
      <c r="N333" s="26">
        <f>F$337</f>
        <v>3</v>
      </c>
      <c r="O333" s="53">
        <f t="shared" si="18"/>
        <v>1583.7599999999998</v>
      </c>
      <c r="Q333" s="67" t="s">
        <v>712</v>
      </c>
      <c r="R333" s="68" t="s">
        <v>713</v>
      </c>
      <c r="S333" s="69" t="s">
        <v>714</v>
      </c>
      <c r="T333" s="70" t="s">
        <v>715</v>
      </c>
      <c r="U333" s="71" t="s">
        <v>716</v>
      </c>
    </row>
    <row r="334" spans="2:21" s="48" customFormat="1" ht="56.25" customHeight="1" thickBot="1" x14ac:dyDescent="0.3">
      <c r="B334" s="43">
        <v>326</v>
      </c>
      <c r="C334" s="44" t="s">
        <v>13</v>
      </c>
      <c r="D334" s="44" t="s">
        <v>14</v>
      </c>
      <c r="E334" s="45" t="s">
        <v>412</v>
      </c>
      <c r="F334" s="44">
        <v>156</v>
      </c>
      <c r="G334" s="45" t="s">
        <v>205</v>
      </c>
      <c r="H334" s="111" t="s">
        <v>16</v>
      </c>
      <c r="I334" s="44">
        <v>33502</v>
      </c>
      <c r="J334" s="44">
        <v>33502</v>
      </c>
      <c r="K334" s="44" t="s">
        <v>701</v>
      </c>
      <c r="L334" s="46">
        <v>10000</v>
      </c>
      <c r="M334" s="30">
        <v>1723.82</v>
      </c>
      <c r="N334" s="47">
        <f>F$337</f>
        <v>3</v>
      </c>
      <c r="O334" s="53">
        <f t="shared" si="18"/>
        <v>5171.46</v>
      </c>
      <c r="Q334" s="72" t="s">
        <v>717</v>
      </c>
      <c r="R334" s="72" t="s">
        <v>718</v>
      </c>
      <c r="S334" s="72" t="s">
        <v>719</v>
      </c>
      <c r="T334" s="73" t="s">
        <v>729</v>
      </c>
      <c r="U334" s="72" t="s">
        <v>720</v>
      </c>
    </row>
    <row r="335" spans="2:21" s="48" customFormat="1" ht="34.5" customHeight="1" thickBot="1" x14ac:dyDescent="0.3">
      <c r="B335" s="123" t="s">
        <v>711</v>
      </c>
      <c r="C335" s="124"/>
      <c r="D335" s="124"/>
      <c r="E335" s="124"/>
      <c r="F335" s="124"/>
      <c r="G335" s="124"/>
      <c r="H335" s="124"/>
      <c r="I335" s="124"/>
      <c r="J335" s="124"/>
      <c r="K335" s="124"/>
      <c r="L335" s="125"/>
      <c r="M335" s="112">
        <f>SUM(M9:M334)</f>
        <v>1208048.95</v>
      </c>
      <c r="N335" s="51" t="s">
        <v>711</v>
      </c>
      <c r="O335" s="113">
        <f>SUM(O9:O334)</f>
        <v>2775721.7468999997</v>
      </c>
      <c r="Q335" s="91">
        <f>SUM(M9:M334)-R335-S335-T335-U335</f>
        <v>751201.0299999998</v>
      </c>
      <c r="R335" s="92">
        <f>SUM(M87+M88+M162+M200+M256+M284)</f>
        <v>26484.31</v>
      </c>
      <c r="S335" s="93">
        <f>M198</f>
        <v>302136.65000000002</v>
      </c>
      <c r="T335" s="94">
        <f>SUM(M199+M232+M327)</f>
        <v>15126.630000000001</v>
      </c>
      <c r="U335" s="95">
        <f>SUM(M118+M119+M131+M136+M138+M139+M140+M141+M142+M154+M156+M158+M159+M160+M161+M219+M220+M221+M222+M223+M248+M249+M250+M251+M252+M253+M254+M288+M328+M329+M330+M331)</f>
        <v>113100.33000000002</v>
      </c>
    </row>
    <row r="336" spans="2:21" ht="35.25" customHeight="1" x14ac:dyDescent="0.25">
      <c r="B336" s="114"/>
      <c r="C336" s="4"/>
      <c r="D336" s="4"/>
      <c r="E336" s="106" t="s">
        <v>708</v>
      </c>
      <c r="F336" s="115" t="s">
        <v>16</v>
      </c>
      <c r="G336" s="115" t="s">
        <v>702</v>
      </c>
      <c r="H336" s="115" t="s">
        <v>124</v>
      </c>
      <c r="I336" s="115" t="s">
        <v>247</v>
      </c>
      <c r="J336" s="115" t="s">
        <v>171</v>
      </c>
      <c r="K336" s="106" t="s">
        <v>707</v>
      </c>
      <c r="L336" s="116"/>
      <c r="M336" s="117"/>
      <c r="N336" s="118"/>
      <c r="O336" s="119"/>
    </row>
    <row r="337" spans="2:15" ht="22.5" customHeight="1" x14ac:dyDescent="0.25">
      <c r="B337" s="114"/>
      <c r="C337" s="4"/>
      <c r="D337" s="4"/>
      <c r="E337" s="106" t="s">
        <v>709</v>
      </c>
      <c r="F337" s="120">
        <v>3</v>
      </c>
      <c r="G337" s="120">
        <v>1.5</v>
      </c>
      <c r="H337" s="120">
        <v>0.75</v>
      </c>
      <c r="I337" s="120">
        <v>1.78</v>
      </c>
      <c r="J337" s="120">
        <v>2.7</v>
      </c>
      <c r="K337" s="121"/>
      <c r="L337" s="116"/>
      <c r="M337" s="117"/>
      <c r="N337" s="118"/>
      <c r="O337" s="119"/>
    </row>
    <row r="338" spans="2:15" ht="42" customHeight="1" x14ac:dyDescent="0.25">
      <c r="B338" s="114"/>
      <c r="C338" s="4"/>
      <c r="D338" s="4"/>
      <c r="E338" s="120" t="s">
        <v>706</v>
      </c>
      <c r="F338" s="120">
        <f>SUM(M9:M86)+SUM(M89:M117)+SUM(M120:M130)+SUM(M132:M135)+M137+SUM(M143:M153)+M155+M157+SUM(M163:M197)+SUM(M201:M218)+SUM(M224:M231)+SUM(M233:M247)+M255+SUM(M257:M283)+SUM(M285:M287)+SUM(M289:M326)+M332+M333+M334</f>
        <v>751201.03</v>
      </c>
      <c r="G338" s="120">
        <f>M199+M232+M327</f>
        <v>15126.630000000001</v>
      </c>
      <c r="H338" s="120">
        <f>M198</f>
        <v>302136.65000000002</v>
      </c>
      <c r="I338" s="122">
        <f>SUM(M118:M119)+M131+M136+SUM(M138:M142)+M154+M156+SUM(M158:M161)+SUM(M219:M223)+SUM(M248:M254)+M288+SUM(M328:M331)</f>
        <v>113100.33</v>
      </c>
      <c r="J338" s="120">
        <f>SUM(M87:M88)+M162+M200+M256+M284</f>
        <v>26484.31</v>
      </c>
      <c r="K338" s="120">
        <f>SUM(F338:J338)</f>
        <v>1208048.9500000002</v>
      </c>
      <c r="L338" s="116"/>
      <c r="M338" s="117"/>
      <c r="N338" s="118"/>
      <c r="O338" s="119"/>
    </row>
    <row r="339" spans="2:15" ht="48" customHeight="1" x14ac:dyDescent="0.25">
      <c r="B339" s="114"/>
      <c r="C339" s="4"/>
      <c r="D339" s="4"/>
      <c r="E339" s="106" t="s">
        <v>710</v>
      </c>
      <c r="F339" s="120">
        <f>F337*F338</f>
        <v>2253603.09</v>
      </c>
      <c r="G339" s="120">
        <f>G337*G338</f>
        <v>22689.945</v>
      </c>
      <c r="H339" s="120">
        <f>H337*H338</f>
        <v>226602.48750000002</v>
      </c>
      <c r="I339" s="120">
        <f>I337*I338</f>
        <v>201318.58740000002</v>
      </c>
      <c r="J339" s="120">
        <f>J337*J338</f>
        <v>71507.637000000002</v>
      </c>
      <c r="K339" s="120">
        <f>SUM(F339:J339)</f>
        <v>2775721.7468999997</v>
      </c>
      <c r="L339" s="116"/>
      <c r="M339" s="117"/>
      <c r="N339" s="118"/>
      <c r="O339" s="119"/>
    </row>
    <row r="340" spans="2:15" x14ac:dyDescent="0.25">
      <c r="E340" s="107"/>
      <c r="F340" s="107"/>
      <c r="G340" s="107"/>
      <c r="H340" s="107"/>
      <c r="I340" s="107"/>
      <c r="J340" s="107"/>
      <c r="K340" s="108"/>
    </row>
    <row r="341" spans="2:15" ht="23.25" x14ac:dyDescent="0.25">
      <c r="K341" s="49"/>
    </row>
    <row r="342" spans="2:15" x14ac:dyDescent="0.25">
      <c r="K342" s="50"/>
    </row>
  </sheetData>
  <mergeCells count="5">
    <mergeCell ref="B335:L335"/>
    <mergeCell ref="E6:O6"/>
    <mergeCell ref="B6:D6"/>
    <mergeCell ref="E2:O5"/>
    <mergeCell ref="B2:D5"/>
  </mergeCells>
  <phoneticPr fontId="4" type="noConversion"/>
  <pageMargins left="0.25" right="0.25" top="0.75" bottom="0.75" header="0.3" footer="0.3"/>
  <pageSetup paperSize="9" scale="77" orientation="landscape" r:id="rId1"/>
  <headerFooter>
    <oddFooter>&amp;CPage &amp;P of &amp;N</oddFooter>
  </headerFooter>
  <rowBreaks count="13" manualBreakCount="13">
    <brk id="26" max="14" man="1"/>
    <brk id="50" max="14" man="1"/>
    <brk id="75" max="14" man="1"/>
    <brk id="95" max="14" man="1"/>
    <brk id="119" max="14" man="1"/>
    <brk id="146" max="14" man="1"/>
    <brk id="170" max="14" man="1"/>
    <brk id="196" max="14" man="1"/>
    <brk id="223" max="14" man="1"/>
    <brk id="248" max="14" man="1"/>
    <brk id="275" max="14" man="1"/>
    <brk id="300" max="14" man="1"/>
    <brk id="335" max="14" man="1"/>
  </rowBreaks>
  <ignoredErrors>
    <ignoredError sqref="N288 N284 N154 N156 N232 N256" formula="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14"/>
  <sheetViews>
    <sheetView view="pageBreakPreview" zoomScaleNormal="100" workbookViewId="0">
      <selection activeCell="A4" sqref="A4"/>
    </sheetView>
  </sheetViews>
  <sheetFormatPr defaultRowHeight="15" x14ac:dyDescent="0.25"/>
  <cols>
    <col min="1" max="1" width="38.5703125" customWidth="1"/>
    <col min="2" max="2" width="15" customWidth="1"/>
    <col min="3" max="3" width="11.140625" customWidth="1"/>
    <col min="4" max="4" width="11.42578125" customWidth="1"/>
    <col min="5" max="5" width="15.140625" customWidth="1"/>
  </cols>
  <sheetData>
    <row r="3" spans="1:5" ht="15.6" x14ac:dyDescent="0.3">
      <c r="A3" s="132" t="s">
        <v>732</v>
      </c>
      <c r="B3" s="132"/>
      <c r="C3" s="132"/>
      <c r="D3" s="132"/>
      <c r="E3" s="132"/>
    </row>
    <row r="4" spans="1:5" ht="15.6" x14ac:dyDescent="0.3">
      <c r="A4" s="74"/>
      <c r="B4" s="74"/>
    </row>
    <row r="5" spans="1:5" thickBot="1" x14ac:dyDescent="0.35"/>
    <row r="6" spans="1:5" ht="129" customHeight="1" thickBot="1" x14ac:dyDescent="0.35">
      <c r="A6" s="75"/>
      <c r="B6" s="133" t="s">
        <v>730</v>
      </c>
      <c r="C6" s="134"/>
      <c r="D6" s="76" t="s">
        <v>721</v>
      </c>
      <c r="E6" s="76" t="s">
        <v>722</v>
      </c>
    </row>
    <row r="7" spans="1:5" ht="75" customHeight="1" thickBot="1" x14ac:dyDescent="0.35">
      <c r="A7" s="75"/>
      <c r="B7" s="77" t="s">
        <v>723</v>
      </c>
      <c r="C7" s="78" t="s">
        <v>724</v>
      </c>
      <c r="D7" s="79"/>
      <c r="E7" s="79"/>
    </row>
    <row r="8" spans="1:5" thickBot="1" x14ac:dyDescent="0.35">
      <c r="A8" s="75" t="s">
        <v>725</v>
      </c>
      <c r="B8" s="96">
        <f>Calcule!Q335</f>
        <v>751201.0299999998</v>
      </c>
      <c r="C8" s="80">
        <v>284</v>
      </c>
      <c r="D8" s="81">
        <v>3</v>
      </c>
      <c r="E8" s="82">
        <f>B8*D8</f>
        <v>2253603.0899999994</v>
      </c>
    </row>
    <row r="9" spans="1:5" thickBot="1" x14ac:dyDescent="0.35">
      <c r="A9" s="75" t="s">
        <v>726</v>
      </c>
      <c r="B9" s="97">
        <f>Calcule!U335</f>
        <v>113100.33000000002</v>
      </c>
      <c r="C9" s="80">
        <v>32</v>
      </c>
      <c r="D9" s="81">
        <v>1.78</v>
      </c>
      <c r="E9" s="83">
        <f>B9*D9</f>
        <v>201318.58740000002</v>
      </c>
    </row>
    <row r="10" spans="1:5" thickBot="1" x14ac:dyDescent="0.35">
      <c r="A10" s="75" t="s">
        <v>727</v>
      </c>
      <c r="B10" s="98">
        <f>Calcule!R335</f>
        <v>26484.31</v>
      </c>
      <c r="C10" s="80">
        <v>6</v>
      </c>
      <c r="D10" s="81">
        <v>2.7</v>
      </c>
      <c r="E10" s="84">
        <f>B10*D10</f>
        <v>71507.637000000002</v>
      </c>
    </row>
    <row r="11" spans="1:5" thickBot="1" x14ac:dyDescent="0.35">
      <c r="A11" s="75" t="s">
        <v>728</v>
      </c>
      <c r="B11" s="99">
        <f>Calcule!S335</f>
        <v>302136.65000000002</v>
      </c>
      <c r="C11" s="80">
        <v>1</v>
      </c>
      <c r="D11" s="81">
        <v>0.75</v>
      </c>
      <c r="E11" s="85">
        <f>B11*D11</f>
        <v>226602.48750000002</v>
      </c>
    </row>
    <row r="12" spans="1:5" ht="15.75" thickBot="1" x14ac:dyDescent="0.3">
      <c r="A12" s="75" t="s">
        <v>729</v>
      </c>
      <c r="B12" s="100">
        <f>Calcule!T335</f>
        <v>15126.630000000001</v>
      </c>
      <c r="C12" s="80">
        <v>3</v>
      </c>
      <c r="D12" s="81">
        <v>1.5</v>
      </c>
      <c r="E12" s="86">
        <f>B12*D12</f>
        <v>22689.945</v>
      </c>
    </row>
    <row r="13" spans="1:5" ht="15.75" thickBot="1" x14ac:dyDescent="0.3">
      <c r="A13" s="87" t="s">
        <v>711</v>
      </c>
      <c r="B13" s="101">
        <f>SUM(B8:B12)</f>
        <v>1208048.9499999997</v>
      </c>
      <c r="C13" s="88">
        <f>SUM(C8:C12)</f>
        <v>326</v>
      </c>
      <c r="D13" s="81"/>
      <c r="E13" s="89">
        <f>SUM(E8:E12)</f>
        <v>2775721.7468999992</v>
      </c>
    </row>
    <row r="14" spans="1:5" x14ac:dyDescent="0.25">
      <c r="A14" s="90"/>
    </row>
  </sheetData>
  <mergeCells count="2">
    <mergeCell ref="A3:E3"/>
    <mergeCell ref="B6:C6"/>
  </mergeCells>
  <phoneticPr fontId="4" type="noConversion"/>
  <pageMargins left="0.7" right="0.7" top="0.75" bottom="0.75" header="0.3" footer="0.3"/>
  <pageSetup paperSize="9" scale="95" orientation="portrait" horizontalDpi="4294967294"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Calcule</vt:lpstr>
      <vt:lpstr>Verificare preturi</vt:lpstr>
      <vt:lpstr>Calcule!Print_Area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2015-07-10T09:25:20Z</cp:lastPrinted>
  <dcterms:created xsi:type="dcterms:W3CDTF">2006-09-16T00:00:00Z</dcterms:created>
  <dcterms:modified xsi:type="dcterms:W3CDTF">2018-11-13T12:01:13Z</dcterms:modified>
</cp:coreProperties>
</file>