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xec.bvc.dec." sheetId="1" r:id="rId1"/>
  </sheets>
  <definedNames>
    <definedName name="_xlnm.Print_Area" localSheetId="0">'Exec.bvc.dec.'!$A$1:$I$66</definedName>
  </definedNames>
  <calcPr fullCalcOnLoad="1"/>
</workbook>
</file>

<file path=xl/sharedStrings.xml><?xml version="1.0" encoding="utf-8"?>
<sst xmlns="http://schemas.openxmlformats.org/spreadsheetml/2006/main" count="85" uniqueCount="64">
  <si>
    <t>Contul de executie a bugetului Trezoreriei Statului  la 31 Decembrie  2020</t>
  </si>
  <si>
    <t>Anexa nr 2</t>
  </si>
  <si>
    <t>- lei -</t>
  </si>
  <si>
    <t>Ca</t>
  </si>
  <si>
    <t>Subca</t>
  </si>
  <si>
    <t>Titlu/</t>
  </si>
  <si>
    <t>Alineat</t>
  </si>
  <si>
    <t>Denumire indicator</t>
  </si>
  <si>
    <t>Prevederi      Initiale an 2020</t>
  </si>
  <si>
    <t>Prevederi Definitive an 2020</t>
  </si>
  <si>
    <t>Incasari realizate/  Plati efectuate         31 Decembrie 2020</t>
  </si>
  <si>
    <t xml:space="preserve">          %                   </t>
  </si>
  <si>
    <t>pi</t>
  </si>
  <si>
    <t>pitol/</t>
  </si>
  <si>
    <t>tol</t>
  </si>
  <si>
    <t>Paragraf</t>
  </si>
  <si>
    <t>Articol</t>
  </si>
  <si>
    <t>A</t>
  </si>
  <si>
    <t>B</t>
  </si>
  <si>
    <t>4=3/2</t>
  </si>
  <si>
    <t>VENITURI</t>
  </si>
  <si>
    <t>I. Venituri curente</t>
  </si>
  <si>
    <t>C. VENITURI NEFISCALE</t>
  </si>
  <si>
    <t>C1. Venituri din proprietate</t>
  </si>
  <si>
    <t>Venituri din dobanzi</t>
  </si>
  <si>
    <t>01</t>
  </si>
  <si>
    <t>Venituri din dobanzi aferente Trezoreriei Statului de la alte bugete</t>
  </si>
  <si>
    <t>02</t>
  </si>
  <si>
    <t>Venituri din dobanzi aferente Trezoreriei Statului de la alte sectoare</t>
  </si>
  <si>
    <t>03</t>
  </si>
  <si>
    <t>Alte venituri din dobanzi</t>
  </si>
  <si>
    <t>C2. Vanzari de bunuri si servicii</t>
  </si>
  <si>
    <t>Amenzi, penalitati si confiscari</t>
  </si>
  <si>
    <t>04</t>
  </si>
  <si>
    <t>Majorari de intarziere pentru venituri nevarsate la termen</t>
  </si>
  <si>
    <t>Diverse venituri</t>
  </si>
  <si>
    <t>Alte venituri</t>
  </si>
  <si>
    <t>CHELTUIELI</t>
  </si>
  <si>
    <t>a) Clasificatia functionala</t>
  </si>
  <si>
    <t>Partea a I a - Servicii publice generale</t>
  </si>
  <si>
    <t>Autoritati publice si actiuni externe</t>
  </si>
  <si>
    <t>Autoritati executive si legislative</t>
  </si>
  <si>
    <t>01.03</t>
  </si>
  <si>
    <t>Autoritati executive</t>
  </si>
  <si>
    <t>Tranzactii privind  datoria publica si imprumuturi</t>
  </si>
  <si>
    <t>Prevederi    Initiale an 2020</t>
  </si>
  <si>
    <t>Incasari realizate/  Plati efectuate      31 Decembrie 2020</t>
  </si>
  <si>
    <t>b) clasificatia economica</t>
  </si>
  <si>
    <t>AUTORITATI PUBLICE SI ACTIUNI EXTERNE</t>
  </si>
  <si>
    <t xml:space="preserve"> CHELTUIELI CURENTE</t>
  </si>
  <si>
    <t>Titlul II Bunuri si servicii</t>
  </si>
  <si>
    <t>20.01</t>
  </si>
  <si>
    <t>Bunuri si servicii</t>
  </si>
  <si>
    <t>09</t>
  </si>
  <si>
    <t>Materiale si prestari de servicii cu caracter functional</t>
  </si>
  <si>
    <t>Titlul XI Alte cheltuieli</t>
  </si>
  <si>
    <t>59.17</t>
  </si>
  <si>
    <t>Despagubiri civile</t>
  </si>
  <si>
    <t>TRANZACTII PRIVIND DATORIA PUBLICA SI IMPRUMUTURI</t>
  </si>
  <si>
    <t>Titlul III - Dobanzi</t>
  </si>
  <si>
    <t>30.03</t>
  </si>
  <si>
    <t>Alte dobanzi</t>
  </si>
  <si>
    <t>Dobanzi la depozite si disponibilitati pastrate in contul trezoreriei statului</t>
  </si>
  <si>
    <t>Excedent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</si>
</sst>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#.00"/>
    <numFmt numFmtId="166" formatCode="#,##0"/>
    <numFmt numFmtId="167" formatCode="0\ %"/>
    <numFmt numFmtId="168" formatCode="0.00\ %"/>
    <numFmt numFmtId="169" formatCode="0"/>
    <numFmt numFmtId="170" formatCode="0.0%"/>
  </numFmts>
  <fonts count="8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4" fontId="1" fillId="0" borderId="0" xfId="0" applyFont="1" applyAlignment="1">
      <alignment horizontal="center" vertical="top"/>
    </xf>
    <xf numFmtId="164" fontId="0" fillId="0" borderId="0" xfId="0" applyFont="1" applyAlignment="1">
      <alignment horizontal="left" vertical="top"/>
    </xf>
    <xf numFmtId="164" fontId="4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1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wrapText="1"/>
    </xf>
    <xf numFmtId="164" fontId="1" fillId="0" borderId="2" xfId="0" applyFont="1" applyBorder="1" applyAlignment="1">
      <alignment horizontal="center" wrapText="1"/>
    </xf>
    <xf numFmtId="164" fontId="1" fillId="0" borderId="2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6" xfId="0" applyFont="1" applyBorder="1" applyAlignment="1">
      <alignment wrapText="1"/>
    </xf>
    <xf numFmtId="164" fontId="1" fillId="0" borderId="1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0" xfId="0" applyFont="1" applyBorder="1" applyAlignment="1">
      <alignment/>
    </xf>
    <xf numFmtId="164" fontId="6" fillId="0" borderId="0" xfId="0" applyFont="1" applyBorder="1" applyAlignment="1">
      <alignment wrapText="1"/>
    </xf>
    <xf numFmtId="166" fontId="6" fillId="0" borderId="3" xfId="0" applyNumberFormat="1" applyFont="1" applyBorder="1" applyAlignment="1">
      <alignment vertical="center"/>
    </xf>
    <xf numFmtId="168" fontId="6" fillId="0" borderId="3" xfId="19" applyNumberFormat="1" applyFont="1" applyFill="1" applyBorder="1" applyAlignment="1" applyProtection="1">
      <alignment/>
      <protection/>
    </xf>
    <xf numFmtId="165" fontId="7" fillId="0" borderId="0" xfId="0" applyNumberFormat="1" applyFont="1" applyAlignment="1">
      <alignment/>
    </xf>
    <xf numFmtId="164" fontId="1" fillId="0" borderId="0" xfId="0" applyFont="1" applyBorder="1" applyAlignment="1">
      <alignment wrapText="1"/>
    </xf>
    <xf numFmtId="166" fontId="1" fillId="0" borderId="3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167" fontId="1" fillId="0" borderId="3" xfId="19" applyFont="1" applyFill="1" applyBorder="1" applyAlignment="1" applyProtection="1">
      <alignment/>
      <protection/>
    </xf>
    <xf numFmtId="164" fontId="6" fillId="0" borderId="7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8" fontId="1" fillId="0" borderId="3" xfId="19" applyNumberFormat="1" applyFont="1" applyFill="1" applyBorder="1" applyAlignment="1" applyProtection="1">
      <alignment/>
      <protection/>
    </xf>
    <xf numFmtId="169" fontId="6" fillId="0" borderId="7" xfId="0" applyNumberFormat="1" applyFont="1" applyBorder="1" applyAlignment="1">
      <alignment horizontal="center"/>
    </xf>
    <xf numFmtId="164" fontId="1" fillId="0" borderId="3" xfId="0" applyFont="1" applyBorder="1" applyAlignment="1">
      <alignment/>
    </xf>
    <xf numFmtId="164" fontId="6" fillId="0" borderId="8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9" xfId="0" applyFont="1" applyBorder="1" applyAlignment="1">
      <alignment/>
    </xf>
    <xf numFmtId="164" fontId="6" fillId="0" borderId="9" xfId="0" applyFont="1" applyBorder="1" applyAlignment="1">
      <alignment wrapText="1"/>
    </xf>
    <xf numFmtId="166" fontId="6" fillId="0" borderId="4" xfId="0" applyNumberFormat="1" applyFont="1" applyBorder="1" applyAlignment="1">
      <alignment vertical="center"/>
    </xf>
    <xf numFmtId="168" fontId="6" fillId="0" borderId="4" xfId="19" applyNumberFormat="1" applyFont="1" applyFill="1" applyBorder="1" applyAlignment="1" applyProtection="1">
      <alignment/>
      <protection/>
    </xf>
    <xf numFmtId="164" fontId="1" fillId="0" borderId="1" xfId="0" applyFont="1" applyBorder="1" applyAlignment="1">
      <alignment wrapText="1"/>
    </xf>
    <xf numFmtId="164" fontId="1" fillId="0" borderId="3" xfId="0" applyFont="1" applyBorder="1" applyAlignment="1">
      <alignment wrapText="1"/>
    </xf>
    <xf numFmtId="164" fontId="1" fillId="0" borderId="4" xfId="0" applyFont="1" applyBorder="1" applyAlignment="1">
      <alignment wrapText="1"/>
    </xf>
    <xf numFmtId="164" fontId="2" fillId="0" borderId="1" xfId="0" applyFont="1" applyBorder="1" applyAlignment="1">
      <alignment/>
    </xf>
    <xf numFmtId="166" fontId="1" fillId="0" borderId="1" xfId="0" applyNumberFormat="1" applyFont="1" applyBorder="1" applyAlignment="1">
      <alignment vertical="center"/>
    </xf>
    <xf numFmtId="170" fontId="1" fillId="0" borderId="1" xfId="19" applyNumberFormat="1" applyFont="1" applyFill="1" applyBorder="1" applyAlignment="1" applyProtection="1">
      <alignment/>
      <protection/>
    </xf>
    <xf numFmtId="170" fontId="1" fillId="0" borderId="3" xfId="19" applyNumberFormat="1" applyFont="1" applyFill="1" applyBorder="1" applyAlignment="1" applyProtection="1">
      <alignment/>
      <protection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wrapText="1"/>
    </xf>
    <xf numFmtId="164" fontId="6" fillId="0" borderId="3" xfId="0" applyFont="1" applyBorder="1" applyAlignment="1">
      <alignment horizontal="center"/>
    </xf>
    <xf numFmtId="164" fontId="6" fillId="0" borderId="3" xfId="0" applyFont="1" applyBorder="1" applyAlignment="1">
      <alignment/>
    </xf>
    <xf numFmtId="164" fontId="6" fillId="0" borderId="0" xfId="0" applyFont="1" applyBorder="1" applyAlignment="1">
      <alignment wrapText="1"/>
    </xf>
    <xf numFmtId="164" fontId="6" fillId="0" borderId="3" xfId="0" applyFont="1" applyBorder="1" applyAlignment="1">
      <alignment horizontal="center"/>
    </xf>
    <xf numFmtId="164" fontId="6" fillId="0" borderId="0" xfId="0" applyFont="1" applyBorder="1" applyAlignment="1">
      <alignment horizontal="left" wrapText="1"/>
    </xf>
    <xf numFmtId="164" fontId="1" fillId="0" borderId="3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 wrapText="1"/>
    </xf>
    <xf numFmtId="164" fontId="6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6" fillId="0" borderId="2" xfId="0" applyFont="1" applyBorder="1" applyAlignment="1">
      <alignment wrapText="1"/>
    </xf>
    <xf numFmtId="166" fontId="6" fillId="0" borderId="10" xfId="0" applyNumberFormat="1" applyFont="1" applyBorder="1" applyAlignment="1">
      <alignment vertical="center"/>
    </xf>
    <xf numFmtId="166" fontId="6" fillId="0" borderId="2" xfId="0" applyNumberFormat="1" applyFont="1" applyBorder="1" applyAlignment="1">
      <alignment vertical="center"/>
    </xf>
    <xf numFmtId="168" fontId="6" fillId="0" borderId="2" xfId="19" applyNumberFormat="1" applyFont="1" applyFill="1" applyBorder="1" applyAlignment="1" applyProtection="1">
      <alignment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7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74" zoomScaleNormal="74" workbookViewId="0" topLeftCell="A16">
      <selection activeCell="O56" sqref="O56"/>
    </sheetView>
  </sheetViews>
  <sheetFormatPr defaultColWidth="6.8515625" defaultRowHeight="12.75"/>
  <cols>
    <col min="1" max="1" width="5.140625" style="0" customWidth="1"/>
    <col min="2" max="2" width="9.140625" style="0" customWidth="1"/>
    <col min="3" max="3" width="6.8515625" style="0" customWidth="1"/>
    <col min="4" max="4" width="9.00390625" style="0" customWidth="1"/>
    <col min="5" max="5" width="65.421875" style="0" customWidth="1"/>
    <col min="6" max="6" width="17.00390625" style="0" customWidth="1"/>
    <col min="7" max="7" width="17.28125" style="0" customWidth="1"/>
    <col min="8" max="8" width="16.140625" style="0" customWidth="1"/>
    <col min="9" max="9" width="13.421875" style="0" customWidth="1"/>
    <col min="10" max="10" width="8.421875" style="0" customWidth="1"/>
    <col min="11" max="11" width="13.421875" style="1" customWidth="1"/>
    <col min="12" max="12" width="9.8515625" style="0" customWidth="1"/>
    <col min="13" max="13" width="14.00390625" style="1" customWidth="1"/>
    <col min="14" max="16384" width="8.421875" style="0" customWidth="1"/>
  </cols>
  <sheetData>
    <row r="1" spans="1:9" ht="16.5">
      <c r="A1" s="2"/>
      <c r="B1" s="2"/>
      <c r="C1" s="2"/>
      <c r="D1" s="2"/>
      <c r="E1" s="2"/>
      <c r="F1" s="3"/>
      <c r="G1" s="3"/>
      <c r="H1" s="3"/>
      <c r="I1" s="3"/>
    </row>
    <row r="2" spans="1:9" ht="16.5">
      <c r="A2" s="2"/>
      <c r="B2" s="2"/>
      <c r="C2" s="2"/>
      <c r="D2" s="2"/>
      <c r="E2" s="2"/>
      <c r="F2" s="3"/>
      <c r="G2" s="3"/>
      <c r="H2" s="3"/>
      <c r="I2" s="3"/>
    </row>
    <row r="3" spans="1:9" ht="16.5">
      <c r="A3" s="2"/>
      <c r="B3" s="2"/>
      <c r="C3" s="2"/>
      <c r="D3" s="2"/>
      <c r="E3" s="2"/>
      <c r="F3" s="3"/>
      <c r="G3" s="3"/>
      <c r="H3" s="3"/>
      <c r="I3" s="3"/>
    </row>
    <row r="4" spans="1:9" ht="16.5">
      <c r="A4" s="2"/>
      <c r="B4" s="2"/>
      <c r="C4" s="2"/>
      <c r="D4" s="2"/>
      <c r="E4" s="2"/>
      <c r="F4" s="4"/>
      <c r="G4" s="4"/>
      <c r="H4" s="4"/>
      <c r="I4" s="4"/>
    </row>
    <row r="5" spans="1:9" ht="18" customHeight="1">
      <c r="A5" s="5" t="s">
        <v>0</v>
      </c>
      <c r="B5" s="5"/>
      <c r="C5" s="5"/>
      <c r="D5" s="5"/>
      <c r="E5" s="5"/>
      <c r="F5" s="5"/>
      <c r="G5" s="5"/>
      <c r="H5" s="5"/>
      <c r="I5" s="4"/>
    </row>
    <row r="6" spans="1:16" ht="16.5">
      <c r="A6" s="4"/>
      <c r="B6" s="6"/>
      <c r="C6" s="6"/>
      <c r="D6" s="6"/>
      <c r="E6" s="7"/>
      <c r="F6" s="6"/>
      <c r="G6" s="6"/>
      <c r="H6" s="6"/>
      <c r="I6" s="4" t="s">
        <v>1</v>
      </c>
      <c r="O6" s="8"/>
      <c r="P6" s="8"/>
    </row>
    <row r="7" spans="1:9" ht="16.5">
      <c r="A7" s="2"/>
      <c r="B7" s="2"/>
      <c r="C7" s="9"/>
      <c r="D7" s="9"/>
      <c r="E7" s="10"/>
      <c r="F7" s="9"/>
      <c r="G7" s="9"/>
      <c r="H7" s="11"/>
      <c r="I7" s="12" t="s">
        <v>2</v>
      </c>
    </row>
    <row r="8" spans="1:9" ht="15.75" customHeight="1">
      <c r="A8" s="13" t="s">
        <v>3</v>
      </c>
      <c r="B8" s="13" t="s">
        <v>4</v>
      </c>
      <c r="C8" s="14" t="s">
        <v>5</v>
      </c>
      <c r="D8" s="14" t="s">
        <v>6</v>
      </c>
      <c r="E8" s="15" t="s">
        <v>7</v>
      </c>
      <c r="F8" s="15" t="s">
        <v>8</v>
      </c>
      <c r="G8" s="15" t="s">
        <v>9</v>
      </c>
      <c r="H8" s="16" t="s">
        <v>10</v>
      </c>
      <c r="I8" s="17" t="s">
        <v>11</v>
      </c>
    </row>
    <row r="9" spans="1:9" ht="16.5">
      <c r="A9" s="18" t="s">
        <v>12</v>
      </c>
      <c r="B9" s="18" t="s">
        <v>13</v>
      </c>
      <c r="C9" s="19"/>
      <c r="D9" s="19"/>
      <c r="E9" s="15"/>
      <c r="F9" s="15"/>
      <c r="G9" s="15"/>
      <c r="H9" s="16"/>
      <c r="I9" s="17"/>
    </row>
    <row r="10" spans="1:9" ht="16.5">
      <c r="A10" s="20" t="s">
        <v>14</v>
      </c>
      <c r="B10" s="21" t="s">
        <v>15</v>
      </c>
      <c r="C10" s="21" t="s">
        <v>16</v>
      </c>
      <c r="D10" s="21"/>
      <c r="E10" s="15"/>
      <c r="F10" s="15"/>
      <c r="G10" s="15"/>
      <c r="H10" s="16"/>
      <c r="I10" s="17"/>
    </row>
    <row r="11" spans="1:9" ht="16.5" customHeight="1">
      <c r="A11" s="22" t="s">
        <v>17</v>
      </c>
      <c r="B11" s="22"/>
      <c r="C11" s="22"/>
      <c r="D11" s="22"/>
      <c r="E11" s="22" t="s">
        <v>18</v>
      </c>
      <c r="F11" s="23">
        <v>1</v>
      </c>
      <c r="G11" s="22">
        <v>2</v>
      </c>
      <c r="H11" s="23">
        <v>3</v>
      </c>
      <c r="I11" s="23" t="s">
        <v>19</v>
      </c>
    </row>
    <row r="12" spans="1:9" ht="16.5">
      <c r="A12" s="24"/>
      <c r="B12" s="25"/>
      <c r="C12" s="26"/>
      <c r="D12" s="25"/>
      <c r="E12" s="27"/>
      <c r="F12" s="25"/>
      <c r="G12" s="2"/>
      <c r="H12" s="25"/>
      <c r="I12" s="28"/>
    </row>
    <row r="13" spans="1:11" ht="16.5">
      <c r="A13" s="29"/>
      <c r="B13" s="30"/>
      <c r="C13" s="31"/>
      <c r="D13" s="30"/>
      <c r="E13" s="32" t="s">
        <v>20</v>
      </c>
      <c r="F13" s="33">
        <f>+F15</f>
        <v>192402000</v>
      </c>
      <c r="G13" s="33">
        <f>+G15</f>
        <v>297680000</v>
      </c>
      <c r="H13" s="33">
        <f>+H15</f>
        <v>274801526</v>
      </c>
      <c r="I13" s="34">
        <f>H13/G13</f>
        <v>0.9231440674549852</v>
      </c>
      <c r="K13" s="35"/>
    </row>
    <row r="14" spans="1:11" ht="16.5">
      <c r="A14" s="29"/>
      <c r="B14" s="30"/>
      <c r="C14" s="31"/>
      <c r="D14" s="30"/>
      <c r="E14" s="36"/>
      <c r="F14" s="37"/>
      <c r="G14" s="38"/>
      <c r="H14" s="37"/>
      <c r="I14" s="39"/>
      <c r="K14" s="35"/>
    </row>
    <row r="15" spans="1:11" ht="16.5">
      <c r="A15" s="29"/>
      <c r="B15" s="30"/>
      <c r="C15" s="31"/>
      <c r="D15" s="30"/>
      <c r="E15" s="32" t="s">
        <v>21</v>
      </c>
      <c r="F15" s="33">
        <f>+F16</f>
        <v>192402000</v>
      </c>
      <c r="G15" s="33">
        <f>+G16</f>
        <v>297680000</v>
      </c>
      <c r="H15" s="33">
        <f>+H16</f>
        <v>274801526</v>
      </c>
      <c r="I15" s="34">
        <f aca="true" t="shared" si="0" ref="I15:I26">H15/G15</f>
        <v>0.9231440674549852</v>
      </c>
      <c r="K15" s="35"/>
    </row>
    <row r="16" spans="1:11" ht="16.5">
      <c r="A16" s="29"/>
      <c r="B16" s="30"/>
      <c r="C16" s="31"/>
      <c r="D16" s="30"/>
      <c r="E16" s="32" t="s">
        <v>22</v>
      </c>
      <c r="F16" s="33">
        <f>F17+F22</f>
        <v>192402000</v>
      </c>
      <c r="G16" s="33">
        <f>G17+G22</f>
        <v>297680000</v>
      </c>
      <c r="H16" s="33">
        <f>H17+H22</f>
        <v>274801526</v>
      </c>
      <c r="I16" s="34">
        <f t="shared" si="0"/>
        <v>0.9231440674549852</v>
      </c>
      <c r="K16" s="35"/>
    </row>
    <row r="17" spans="1:11" ht="16.5">
      <c r="A17" s="29"/>
      <c r="B17" s="30"/>
      <c r="C17" s="31"/>
      <c r="D17" s="30"/>
      <c r="E17" s="32" t="s">
        <v>23</v>
      </c>
      <c r="F17" s="33">
        <f>+F18</f>
        <v>188362000</v>
      </c>
      <c r="G17" s="33">
        <f>+G18</f>
        <v>297240000</v>
      </c>
      <c r="H17" s="33">
        <f>+H18</f>
        <v>274406443</v>
      </c>
      <c r="I17" s="34">
        <f t="shared" si="0"/>
        <v>0.9231814123267393</v>
      </c>
      <c r="K17" s="35"/>
    </row>
    <row r="18" spans="1:11" ht="16.5">
      <c r="A18" s="40">
        <v>31</v>
      </c>
      <c r="B18" s="41"/>
      <c r="C18" s="31"/>
      <c r="D18" s="30"/>
      <c r="E18" s="32" t="s">
        <v>24</v>
      </c>
      <c r="F18" s="33">
        <f>SUM(F19:F21)</f>
        <v>188362000</v>
      </c>
      <c r="G18" s="33">
        <f>SUM(G19:G21)</f>
        <v>297240000</v>
      </c>
      <c r="H18" s="33">
        <f>SUM(H19:H21)</f>
        <v>274406443</v>
      </c>
      <c r="I18" s="34">
        <f t="shared" si="0"/>
        <v>0.9231814123267393</v>
      </c>
      <c r="K18" s="35"/>
    </row>
    <row r="19" spans="1:9" ht="15.75" customHeight="1">
      <c r="A19" s="42"/>
      <c r="B19" s="41" t="s">
        <v>25</v>
      </c>
      <c r="C19" s="31"/>
      <c r="D19" s="30"/>
      <c r="E19" s="36" t="s">
        <v>26</v>
      </c>
      <c r="F19" s="37">
        <v>169997000</v>
      </c>
      <c r="G19" s="37">
        <v>228565000</v>
      </c>
      <c r="H19" s="37">
        <v>237740326</v>
      </c>
      <c r="I19" s="43">
        <f t="shared" si="0"/>
        <v>1.0401431802769452</v>
      </c>
    </row>
    <row r="20" spans="1:9" ht="16.5" customHeight="1">
      <c r="A20" s="42"/>
      <c r="B20" s="41" t="s">
        <v>27</v>
      </c>
      <c r="C20" s="31"/>
      <c r="D20" s="30"/>
      <c r="E20" s="36" t="s">
        <v>28</v>
      </c>
      <c r="F20" s="37">
        <v>13852000</v>
      </c>
      <c r="G20" s="37">
        <v>64162000</v>
      </c>
      <c r="H20" s="37">
        <v>32035219</v>
      </c>
      <c r="I20" s="43">
        <f t="shared" si="0"/>
        <v>0.49928647797761916</v>
      </c>
    </row>
    <row r="21" spans="1:9" ht="16.5" customHeight="1">
      <c r="A21" s="42"/>
      <c r="B21" s="41" t="s">
        <v>29</v>
      </c>
      <c r="C21" s="31"/>
      <c r="D21" s="30"/>
      <c r="E21" s="36" t="s">
        <v>30</v>
      </c>
      <c r="F21" s="37">
        <v>4513000</v>
      </c>
      <c r="G21" s="37">
        <v>4513000</v>
      </c>
      <c r="H21" s="37">
        <v>4630898</v>
      </c>
      <c r="I21" s="43">
        <f t="shared" si="0"/>
        <v>1.0261240859738534</v>
      </c>
    </row>
    <row r="22" spans="1:11" ht="16.5">
      <c r="A22" s="42"/>
      <c r="B22" s="41"/>
      <c r="C22" s="31"/>
      <c r="D22" s="30"/>
      <c r="E22" s="32" t="s">
        <v>31</v>
      </c>
      <c r="F22" s="33">
        <f>F23+F25</f>
        <v>4040000</v>
      </c>
      <c r="G22" s="33">
        <f>G23+G25</f>
        <v>440000</v>
      </c>
      <c r="H22" s="33">
        <f>H23+H25</f>
        <v>395083</v>
      </c>
      <c r="I22" s="34">
        <f t="shared" si="0"/>
        <v>0.8979159090909091</v>
      </c>
      <c r="K22" s="35"/>
    </row>
    <row r="23" spans="1:11" ht="16.5">
      <c r="A23" s="44">
        <v>35</v>
      </c>
      <c r="B23" s="41"/>
      <c r="C23" s="31"/>
      <c r="D23" s="30"/>
      <c r="E23" s="32" t="s">
        <v>32</v>
      </c>
      <c r="F23" s="33">
        <f>+F24</f>
        <v>200000</v>
      </c>
      <c r="G23" s="33">
        <f>+G24</f>
        <v>-3400000</v>
      </c>
      <c r="H23" s="33">
        <f>+H24</f>
        <v>-3416771</v>
      </c>
      <c r="I23" s="34">
        <f t="shared" si="0"/>
        <v>1.0049326470588236</v>
      </c>
      <c r="K23" s="35"/>
    </row>
    <row r="24" spans="1:9" ht="16.5">
      <c r="A24" s="42"/>
      <c r="B24" s="41" t="s">
        <v>33</v>
      </c>
      <c r="C24" s="31"/>
      <c r="D24" s="30"/>
      <c r="E24" s="36" t="s">
        <v>34</v>
      </c>
      <c r="F24" s="37">
        <v>200000</v>
      </c>
      <c r="G24" s="37">
        <v>-3400000</v>
      </c>
      <c r="H24" s="37">
        <v>-3416771</v>
      </c>
      <c r="I24" s="34">
        <f t="shared" si="0"/>
        <v>1.0049326470588236</v>
      </c>
    </row>
    <row r="25" spans="1:11" ht="16.5">
      <c r="A25" s="40">
        <v>36</v>
      </c>
      <c r="B25" s="41"/>
      <c r="C25" s="31"/>
      <c r="D25" s="30"/>
      <c r="E25" s="32" t="s">
        <v>35</v>
      </c>
      <c r="F25" s="33">
        <f>+F26</f>
        <v>3840000</v>
      </c>
      <c r="G25" s="33">
        <f>+G26</f>
        <v>3840000</v>
      </c>
      <c r="H25" s="33">
        <f>+H26</f>
        <v>3811854</v>
      </c>
      <c r="I25" s="34">
        <f t="shared" si="0"/>
        <v>0.9926703125</v>
      </c>
      <c r="K25" s="35"/>
    </row>
    <row r="26" spans="1:9" ht="16.5">
      <c r="A26" s="42"/>
      <c r="B26" s="41">
        <v>50</v>
      </c>
      <c r="C26" s="31"/>
      <c r="D26" s="30"/>
      <c r="E26" s="36" t="s">
        <v>36</v>
      </c>
      <c r="F26" s="37">
        <v>3840000</v>
      </c>
      <c r="G26" s="37">
        <v>3840000</v>
      </c>
      <c r="H26" s="37">
        <v>3811854</v>
      </c>
      <c r="I26" s="43">
        <f t="shared" si="0"/>
        <v>0.9926703125</v>
      </c>
    </row>
    <row r="27" spans="1:9" ht="16.5">
      <c r="A27" s="42"/>
      <c r="B27" s="30"/>
      <c r="C27" s="31"/>
      <c r="D27" s="30"/>
      <c r="E27" s="36"/>
      <c r="F27" s="37"/>
      <c r="G27" s="38"/>
      <c r="H27" s="37"/>
      <c r="I27" s="45"/>
    </row>
    <row r="28" spans="1:9" ht="16.5">
      <c r="A28" s="40"/>
      <c r="B28" s="30"/>
      <c r="C28" s="31"/>
      <c r="D28" s="30"/>
      <c r="E28" s="32" t="s">
        <v>37</v>
      </c>
      <c r="F28" s="33">
        <f>F31+F34</f>
        <v>84176000</v>
      </c>
      <c r="G28" s="33">
        <f>G42</f>
        <v>159482000</v>
      </c>
      <c r="H28" s="33">
        <f>H42</f>
        <v>153098853</v>
      </c>
      <c r="I28" s="34">
        <f>H28/G28</f>
        <v>0.9599757527495266</v>
      </c>
    </row>
    <row r="29" spans="1:9" ht="16.5">
      <c r="A29" s="42"/>
      <c r="B29" s="30"/>
      <c r="C29" s="31"/>
      <c r="D29" s="30"/>
      <c r="E29" s="36" t="s">
        <v>38</v>
      </c>
      <c r="F29" s="37"/>
      <c r="G29" s="38"/>
      <c r="H29" s="37"/>
      <c r="I29" s="45"/>
    </row>
    <row r="30" spans="1:11" ht="16.5">
      <c r="A30" s="42"/>
      <c r="B30" s="30"/>
      <c r="C30" s="31"/>
      <c r="D30" s="30"/>
      <c r="E30" s="32" t="s">
        <v>39</v>
      </c>
      <c r="F30" s="33">
        <f>F31+F34</f>
        <v>84176000</v>
      </c>
      <c r="G30" s="33">
        <f>G31+G34</f>
        <v>159482000</v>
      </c>
      <c r="H30" s="33">
        <f>H31+H34</f>
        <v>153098853</v>
      </c>
      <c r="I30" s="34">
        <f aca="true" t="shared" si="1" ref="I30:I34">H30/G30</f>
        <v>0.9599757527495266</v>
      </c>
      <c r="K30" s="35"/>
    </row>
    <row r="31" spans="1:11" ht="16.5">
      <c r="A31" s="40">
        <v>51</v>
      </c>
      <c r="B31" s="30"/>
      <c r="C31" s="31"/>
      <c r="D31" s="30"/>
      <c r="E31" s="32" t="s">
        <v>40</v>
      </c>
      <c r="F31" s="33">
        <f aca="true" t="shared" si="2" ref="F31:F32">+F32</f>
        <v>16524000</v>
      </c>
      <c r="G31" s="33">
        <f aca="true" t="shared" si="3" ref="G31:G32">+G32</f>
        <v>16609000</v>
      </c>
      <c r="H31" s="33">
        <f>H32</f>
        <v>14923706</v>
      </c>
      <c r="I31" s="34">
        <f t="shared" si="1"/>
        <v>0.8985312782226503</v>
      </c>
      <c r="K31" s="35"/>
    </row>
    <row r="32" spans="1:11" ht="16.5">
      <c r="A32" s="42"/>
      <c r="B32" s="41" t="s">
        <v>25</v>
      </c>
      <c r="C32" s="31"/>
      <c r="D32" s="30"/>
      <c r="E32" s="32" t="s">
        <v>41</v>
      </c>
      <c r="F32" s="33">
        <f t="shared" si="2"/>
        <v>16524000</v>
      </c>
      <c r="G32" s="33">
        <f t="shared" si="3"/>
        <v>16609000</v>
      </c>
      <c r="H32" s="33">
        <f>+H33</f>
        <v>14923706</v>
      </c>
      <c r="I32" s="34">
        <f t="shared" si="1"/>
        <v>0.8985312782226503</v>
      </c>
      <c r="K32" s="35"/>
    </row>
    <row r="33" spans="1:11" ht="16.5">
      <c r="A33" s="42"/>
      <c r="B33" s="41" t="s">
        <v>42</v>
      </c>
      <c r="C33" s="31"/>
      <c r="D33" s="30"/>
      <c r="E33" s="36" t="s">
        <v>43</v>
      </c>
      <c r="F33" s="37">
        <v>16524000</v>
      </c>
      <c r="G33" s="37">
        <f>G43</f>
        <v>16609000</v>
      </c>
      <c r="H33" s="37">
        <v>14923706</v>
      </c>
      <c r="I33" s="43">
        <f t="shared" si="1"/>
        <v>0.8985312782226503</v>
      </c>
      <c r="K33" s="35"/>
    </row>
    <row r="34" spans="1:11" ht="16.5">
      <c r="A34" s="46">
        <v>55</v>
      </c>
      <c r="B34" s="47"/>
      <c r="C34" s="48"/>
      <c r="D34" s="47"/>
      <c r="E34" s="49" t="s">
        <v>44</v>
      </c>
      <c r="F34" s="50">
        <v>67652000</v>
      </c>
      <c r="G34" s="50">
        <f>G50</f>
        <v>142873000</v>
      </c>
      <c r="H34" s="50">
        <v>138175147</v>
      </c>
      <c r="I34" s="51">
        <f t="shared" si="1"/>
        <v>0.9671186788266503</v>
      </c>
      <c r="K34" s="35"/>
    </row>
    <row r="35" spans="1:8" ht="16.5">
      <c r="A35" s="2"/>
      <c r="B35" s="2"/>
      <c r="C35" s="9"/>
      <c r="D35" s="9"/>
      <c r="E35" s="9"/>
      <c r="F35" s="9"/>
      <c r="G35" s="9"/>
      <c r="H35" s="2"/>
    </row>
    <row r="36" spans="1:9" ht="15.75" customHeight="1">
      <c r="A36" s="13" t="s">
        <v>3</v>
      </c>
      <c r="B36" s="13" t="s">
        <v>4</v>
      </c>
      <c r="C36" s="52" t="s">
        <v>5</v>
      </c>
      <c r="D36" s="52" t="s">
        <v>6</v>
      </c>
      <c r="E36" s="15" t="s">
        <v>7</v>
      </c>
      <c r="F36" s="15" t="s">
        <v>45</v>
      </c>
      <c r="G36" s="15" t="s">
        <v>9</v>
      </c>
      <c r="H36" s="16" t="s">
        <v>46</v>
      </c>
      <c r="I36" s="17" t="s">
        <v>11</v>
      </c>
    </row>
    <row r="37" spans="1:9" ht="16.5">
      <c r="A37" s="18" t="s">
        <v>12</v>
      </c>
      <c r="B37" s="18" t="s">
        <v>13</v>
      </c>
      <c r="C37" s="53"/>
      <c r="D37" s="53"/>
      <c r="E37" s="15"/>
      <c r="F37" s="15"/>
      <c r="G37" s="15"/>
      <c r="H37" s="16"/>
      <c r="I37" s="17"/>
    </row>
    <row r="38" spans="1:9" ht="16.5">
      <c r="A38" s="20" t="s">
        <v>14</v>
      </c>
      <c r="B38" s="54" t="s">
        <v>15</v>
      </c>
      <c r="C38" s="54" t="s">
        <v>16</v>
      </c>
      <c r="D38" s="54"/>
      <c r="E38" s="15"/>
      <c r="F38" s="15"/>
      <c r="G38" s="15"/>
      <c r="H38" s="16"/>
      <c r="I38" s="17"/>
    </row>
    <row r="39" spans="1:9" ht="16.5" customHeight="1">
      <c r="A39" s="22" t="s">
        <v>17</v>
      </c>
      <c r="B39" s="22"/>
      <c r="C39" s="22"/>
      <c r="D39" s="22"/>
      <c r="E39" s="22" t="s">
        <v>18</v>
      </c>
      <c r="F39" s="23">
        <v>1</v>
      </c>
      <c r="G39" s="22">
        <v>2</v>
      </c>
      <c r="H39" s="23">
        <v>3</v>
      </c>
      <c r="I39" s="23" t="s">
        <v>19</v>
      </c>
    </row>
    <row r="40" spans="1:9" ht="16.5">
      <c r="A40" s="25"/>
      <c r="B40" s="25"/>
      <c r="C40" s="25"/>
      <c r="D40" s="25"/>
      <c r="E40" s="55"/>
      <c r="F40" s="56"/>
      <c r="G40" s="28"/>
      <c r="H40" s="28"/>
      <c r="I40" s="57"/>
    </row>
    <row r="41" spans="1:9" ht="16.5">
      <c r="A41" s="30"/>
      <c r="B41" s="30"/>
      <c r="C41" s="30"/>
      <c r="D41" s="30"/>
      <c r="E41" s="53" t="s">
        <v>47</v>
      </c>
      <c r="F41" s="37"/>
      <c r="G41" s="45"/>
      <c r="H41" s="45"/>
      <c r="I41" s="58"/>
    </row>
    <row r="42" spans="1:11" ht="16.5">
      <c r="A42" s="59"/>
      <c r="B42" s="30"/>
      <c r="C42" s="30"/>
      <c r="D42" s="30"/>
      <c r="E42" s="60" t="s">
        <v>37</v>
      </c>
      <c r="F42" s="33">
        <f>F43+F50</f>
        <v>84176000</v>
      </c>
      <c r="G42" s="33">
        <f>G43+G50</f>
        <v>159482000</v>
      </c>
      <c r="H42" s="33">
        <f>H43+H50</f>
        <v>153098853</v>
      </c>
      <c r="I42" s="34">
        <f aca="true" t="shared" si="4" ref="I42:I55">H42/G42</f>
        <v>0.9599757527495266</v>
      </c>
      <c r="K42" s="35"/>
    </row>
    <row r="43" spans="1:11" ht="16.5">
      <c r="A43" s="61">
        <v>51</v>
      </c>
      <c r="B43" s="30"/>
      <c r="C43" s="30"/>
      <c r="D43" s="30"/>
      <c r="E43" s="53" t="s">
        <v>48</v>
      </c>
      <c r="F43" s="33">
        <f>F44</f>
        <v>16524000</v>
      </c>
      <c r="G43" s="33">
        <f>G44</f>
        <v>16609000</v>
      </c>
      <c r="H43" s="33">
        <f>H44</f>
        <v>14923706</v>
      </c>
      <c r="I43" s="34">
        <f t="shared" si="4"/>
        <v>0.8985312782226503</v>
      </c>
      <c r="K43" s="35"/>
    </row>
    <row r="44" spans="1:11" ht="16.5">
      <c r="A44" s="30"/>
      <c r="B44" s="30"/>
      <c r="C44" s="61" t="s">
        <v>25</v>
      </c>
      <c r="D44" s="30"/>
      <c r="E44" s="60" t="s">
        <v>49</v>
      </c>
      <c r="F44" s="33">
        <f>F45+F48</f>
        <v>16524000</v>
      </c>
      <c r="G44" s="33">
        <f>G45+G48</f>
        <v>16609000</v>
      </c>
      <c r="H44" s="33">
        <f>H45+H48</f>
        <v>14923706</v>
      </c>
      <c r="I44" s="34">
        <f t="shared" si="4"/>
        <v>0.8985312782226503</v>
      </c>
      <c r="K44" s="35"/>
    </row>
    <row r="45" spans="1:11" ht="16.5">
      <c r="A45" s="30"/>
      <c r="B45" s="30"/>
      <c r="C45" s="61">
        <v>20</v>
      </c>
      <c r="D45" s="30"/>
      <c r="E45" s="60" t="s">
        <v>50</v>
      </c>
      <c r="F45" s="33">
        <f>F46</f>
        <v>16374000</v>
      </c>
      <c r="G45" s="33">
        <f>G46</f>
        <v>16459000</v>
      </c>
      <c r="H45" s="33">
        <f>H46</f>
        <v>14821926</v>
      </c>
      <c r="I45" s="34">
        <f t="shared" si="4"/>
        <v>0.9005362415699617</v>
      </c>
      <c r="K45" s="35"/>
    </row>
    <row r="46" spans="1:11" ht="16.5">
      <c r="A46" s="30"/>
      <c r="B46" s="30"/>
      <c r="C46" s="61" t="s">
        <v>51</v>
      </c>
      <c r="D46" s="30"/>
      <c r="E46" s="60" t="s">
        <v>52</v>
      </c>
      <c r="F46" s="33">
        <f>SUM(F47:F47)</f>
        <v>16374000</v>
      </c>
      <c r="G46" s="33">
        <f>SUM(G47:G47)</f>
        <v>16459000</v>
      </c>
      <c r="H46" s="33">
        <f>SUM(H47:H47)</f>
        <v>14821926</v>
      </c>
      <c r="I46" s="34">
        <f t="shared" si="4"/>
        <v>0.9005362415699617</v>
      </c>
      <c r="K46" s="35"/>
    </row>
    <row r="47" spans="1:9" ht="16.5">
      <c r="A47" s="30"/>
      <c r="B47" s="30"/>
      <c r="C47" s="30"/>
      <c r="D47" s="41" t="s">
        <v>53</v>
      </c>
      <c r="E47" s="53" t="s">
        <v>54</v>
      </c>
      <c r="F47" s="37">
        <v>16374000</v>
      </c>
      <c r="G47" s="37">
        <v>16459000</v>
      </c>
      <c r="H47" s="37">
        <v>14821926</v>
      </c>
      <c r="I47" s="34">
        <f t="shared" si="4"/>
        <v>0.9005362415699617</v>
      </c>
    </row>
    <row r="48" spans="1:9" ht="16.5">
      <c r="A48" s="30"/>
      <c r="B48" s="31"/>
      <c r="C48" s="62">
        <v>59</v>
      </c>
      <c r="D48" s="41"/>
      <c r="E48" s="63" t="s">
        <v>55</v>
      </c>
      <c r="F48" s="37">
        <f>F49</f>
        <v>150000</v>
      </c>
      <c r="G48" s="37">
        <f>G49</f>
        <v>150000</v>
      </c>
      <c r="H48" s="37">
        <f>H49</f>
        <v>101780</v>
      </c>
      <c r="I48" s="34">
        <f t="shared" si="4"/>
        <v>0.6785333333333333</v>
      </c>
    </row>
    <row r="49" spans="1:9" ht="16.5">
      <c r="A49" s="30"/>
      <c r="B49" s="31"/>
      <c r="C49" s="62" t="s">
        <v>56</v>
      </c>
      <c r="D49" s="64"/>
      <c r="E49" s="63" t="s">
        <v>57</v>
      </c>
      <c r="F49" s="37">
        <v>150000</v>
      </c>
      <c r="G49" s="37">
        <v>150000</v>
      </c>
      <c r="H49" s="37">
        <v>101780</v>
      </c>
      <c r="I49" s="34">
        <f t="shared" si="4"/>
        <v>0.6785333333333333</v>
      </c>
    </row>
    <row r="50" spans="1:11" ht="30">
      <c r="A50" s="61">
        <v>55</v>
      </c>
      <c r="B50" s="31"/>
      <c r="C50" s="30"/>
      <c r="D50" s="30"/>
      <c r="E50" s="65" t="s">
        <v>58</v>
      </c>
      <c r="F50" s="33">
        <f aca="true" t="shared" si="5" ref="F50:F51">+F51</f>
        <v>67652000</v>
      </c>
      <c r="G50" s="33">
        <f aca="true" t="shared" si="6" ref="G50:G51">+G51</f>
        <v>142873000</v>
      </c>
      <c r="H50" s="33">
        <f>H51</f>
        <v>138175147</v>
      </c>
      <c r="I50" s="34">
        <f t="shared" si="4"/>
        <v>0.9671186788266503</v>
      </c>
      <c r="K50" s="35"/>
    </row>
    <row r="51" spans="1:11" ht="16.5">
      <c r="A51" s="30"/>
      <c r="B51" s="31"/>
      <c r="C51" s="61" t="s">
        <v>25</v>
      </c>
      <c r="D51" s="30"/>
      <c r="E51" s="65" t="s">
        <v>49</v>
      </c>
      <c r="F51" s="33">
        <f t="shared" si="5"/>
        <v>67652000</v>
      </c>
      <c r="G51" s="33">
        <f t="shared" si="6"/>
        <v>142873000</v>
      </c>
      <c r="H51" s="33">
        <f>+H52</f>
        <v>138175147</v>
      </c>
      <c r="I51" s="34">
        <f t="shared" si="4"/>
        <v>0.9671186788266503</v>
      </c>
      <c r="K51" s="35"/>
    </row>
    <row r="52" spans="1:11" ht="16.5">
      <c r="A52" s="30"/>
      <c r="B52" s="31"/>
      <c r="C52" s="61">
        <v>30</v>
      </c>
      <c r="D52" s="30"/>
      <c r="E52" s="65" t="s">
        <v>59</v>
      </c>
      <c r="F52" s="33">
        <f>F53</f>
        <v>67652000</v>
      </c>
      <c r="G52" s="33">
        <f>G53</f>
        <v>142873000</v>
      </c>
      <c r="H52" s="33">
        <f>H53</f>
        <v>138175147</v>
      </c>
      <c r="I52" s="34">
        <f t="shared" si="4"/>
        <v>0.9671186788266503</v>
      </c>
      <c r="K52" s="35"/>
    </row>
    <row r="53" spans="1:11" ht="16.5">
      <c r="A53" s="30"/>
      <c r="B53" s="31"/>
      <c r="C53" s="61" t="s">
        <v>60</v>
      </c>
      <c r="D53" s="30"/>
      <c r="E53" s="65" t="s">
        <v>61</v>
      </c>
      <c r="F53" s="33">
        <f>+F54</f>
        <v>67652000</v>
      </c>
      <c r="G53" s="33">
        <f>+G54</f>
        <v>142873000</v>
      </c>
      <c r="H53" s="33">
        <f>+H54</f>
        <v>138175147</v>
      </c>
      <c r="I53" s="34">
        <f t="shared" si="4"/>
        <v>0.9671186788266503</v>
      </c>
      <c r="K53" s="35"/>
    </row>
    <row r="54" spans="1:9" ht="16.5">
      <c r="A54" s="30"/>
      <c r="B54" s="31"/>
      <c r="C54" s="30"/>
      <c r="D54" s="66" t="s">
        <v>33</v>
      </c>
      <c r="E54" s="67" t="s">
        <v>62</v>
      </c>
      <c r="F54" s="37">
        <v>67652000</v>
      </c>
      <c r="G54" s="37">
        <v>142873000</v>
      </c>
      <c r="H54" s="37">
        <v>138175147</v>
      </c>
      <c r="I54" s="34">
        <f t="shared" si="4"/>
        <v>0.9671186788266503</v>
      </c>
    </row>
    <row r="55" spans="1:9" ht="16.5">
      <c r="A55" s="68">
        <v>98</v>
      </c>
      <c r="B55" s="69"/>
      <c r="C55" s="69"/>
      <c r="D55" s="69"/>
      <c r="E55" s="70" t="s">
        <v>63</v>
      </c>
      <c r="F55" s="71">
        <f>F13-F28</f>
        <v>108226000</v>
      </c>
      <c r="G55" s="71">
        <f>G13-G28</f>
        <v>138198000</v>
      </c>
      <c r="H55" s="72">
        <f>H13-H28</f>
        <v>121702673</v>
      </c>
      <c r="I55" s="73">
        <f t="shared" si="4"/>
        <v>0.8806399007221523</v>
      </c>
    </row>
    <row r="56" spans="1:9" ht="16.5">
      <c r="A56" s="2"/>
      <c r="B56" s="2"/>
      <c r="C56" s="2"/>
      <c r="D56" s="2"/>
      <c r="E56" s="2"/>
      <c r="F56" s="2"/>
      <c r="G56" s="2"/>
      <c r="H56" s="2"/>
      <c r="I56" s="2"/>
    </row>
    <row r="57" spans="1:9" ht="16.5">
      <c r="A57" s="2"/>
      <c r="B57" s="2"/>
      <c r="C57" s="2"/>
      <c r="D57" s="2"/>
      <c r="E57" s="2"/>
      <c r="F57" s="2"/>
      <c r="G57" s="74"/>
      <c r="H57" s="74"/>
      <c r="I57" s="2"/>
    </row>
    <row r="59" ht="16.5">
      <c r="E59" s="75"/>
    </row>
    <row r="61" spans="1:2" ht="14.25">
      <c r="A61" s="76"/>
      <c r="B61" s="76"/>
    </row>
    <row r="62" spans="1:2" ht="14.25">
      <c r="A62" s="76"/>
      <c r="B62" s="76"/>
    </row>
    <row r="63" spans="1:2" ht="14.25">
      <c r="A63" s="76"/>
      <c r="B63" s="76"/>
    </row>
    <row r="64" spans="1:2" ht="14.25">
      <c r="A64" s="76"/>
      <c r="B64" s="76"/>
    </row>
    <row r="65" spans="1:2" ht="14.25">
      <c r="A65" s="76"/>
      <c r="B65" s="76"/>
    </row>
    <row r="66" spans="1:2" ht="14.25">
      <c r="A66" s="76"/>
      <c r="B66" s="76"/>
    </row>
  </sheetData>
  <sheetProtection selectLockedCells="1" selectUnlockedCells="1"/>
  <mergeCells count="14">
    <mergeCell ref="A5:H5"/>
    <mergeCell ref="E8:E10"/>
    <mergeCell ref="F8:F10"/>
    <mergeCell ref="G8:G10"/>
    <mergeCell ref="H8:H10"/>
    <mergeCell ref="I8:I10"/>
    <mergeCell ref="A11:D11"/>
    <mergeCell ref="E36:E38"/>
    <mergeCell ref="F36:F38"/>
    <mergeCell ref="G36:G38"/>
    <mergeCell ref="H36:H38"/>
    <mergeCell ref="I36:I38"/>
    <mergeCell ref="A39:D39"/>
    <mergeCell ref="G57:H57"/>
  </mergeCells>
  <printOptions/>
  <pageMargins left="0.7" right="0.35" top="1" bottom="1" header="0.5118055555555555" footer="0.5118055555555555"/>
  <pageSetup horizontalDpi="300" verticalDpi="300" orientation="landscape" paperSize="9" scale="77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2021-01-25T10:27:44Z</cp:lastPrinted>
  <dcterms:modified xsi:type="dcterms:W3CDTF">2021-05-18T10:41:53Z</dcterms:modified>
  <cp:category/>
  <cp:version/>
  <cp:contentType/>
  <cp:contentStatus/>
  <cp:revision>14</cp:revision>
</cp:coreProperties>
</file>